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ler\Desktop\"/>
    </mc:Choice>
  </mc:AlternateContent>
  <bookViews>
    <workbookView xWindow="240" yWindow="105" windowWidth="11355" windowHeight="6660"/>
  </bookViews>
  <sheets>
    <sheet name="WVSU PO" sheetId="1" r:id="rId1"/>
    <sheet name="VENDOR" sheetId="2" r:id="rId2"/>
    <sheet name="COA" sheetId="3" r:id="rId3"/>
  </sheets>
  <definedNames>
    <definedName name="_GoBack" localSheetId="0">'WVSU PO'!#REF!</definedName>
    <definedName name="_xlnm.Print_Area" localSheetId="0">'WVSU PO'!$B$2:$I$52,'WVSU PO'!$B$54:$I$98,'WVSU PO'!$B$100:$I$135,'WVSU PO'!$B$137:$I$181</definedName>
    <definedName name="QuickMark" localSheetId="0">'WVSU PO'!$B$2</definedName>
  </definedNames>
  <calcPr calcId="162913"/>
</workbook>
</file>

<file path=xl/calcChain.xml><?xml version="1.0" encoding="utf-8"?>
<calcChain xmlns="http://schemas.openxmlformats.org/spreadsheetml/2006/main">
  <c r="T13" i="1" l="1"/>
  <c r="T12" i="1"/>
  <c r="U11" i="1"/>
  <c r="T11" i="1"/>
  <c r="T10" i="1"/>
  <c r="T9" i="1"/>
  <c r="B10" i="1" l="1"/>
  <c r="B14" i="1"/>
  <c r="C12" i="1"/>
  <c r="U10" i="1"/>
  <c r="D9" i="1" s="1"/>
  <c r="V11" i="1"/>
  <c r="E10" i="1" s="1"/>
  <c r="D10" i="1"/>
  <c r="B9" i="1"/>
  <c r="B8" i="1"/>
  <c r="B11" i="1" l="1"/>
  <c r="E37" i="1" l="1"/>
  <c r="D37" i="1"/>
  <c r="E36" i="1"/>
  <c r="D36" i="1"/>
  <c r="E35" i="1"/>
  <c r="D35" i="1"/>
  <c r="C37" i="1"/>
  <c r="C36" i="1"/>
  <c r="C35" i="1"/>
  <c r="C107" i="1" l="1"/>
  <c r="D107" i="1"/>
  <c r="D181" i="1" l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B181" i="1" l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33" i="1" l="1"/>
  <c r="I39" i="1"/>
  <c r="B124" i="1" l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7" i="1"/>
  <c r="B106" i="1"/>
  <c r="B104" i="1" l="1"/>
  <c r="D124" i="1" l="1"/>
</calcChain>
</file>

<file path=xl/sharedStrings.xml><?xml version="1.0" encoding="utf-8"?>
<sst xmlns="http://schemas.openxmlformats.org/spreadsheetml/2006/main" count="1281" uniqueCount="1030">
  <si>
    <t>Purchasing Office</t>
  </si>
  <si>
    <t>Institute, WV 25112-0368</t>
  </si>
  <si>
    <t>Unit Price</t>
  </si>
  <si>
    <t>Extended Price</t>
  </si>
  <si>
    <t>Mail Original Invoice and 1 copy to:</t>
  </si>
  <si>
    <t>West Virginia State University</t>
  </si>
  <si>
    <t>PO Box 368</t>
  </si>
  <si>
    <t>Institute, WV  25112-0368</t>
  </si>
  <si>
    <t>SHIP TO:</t>
  </si>
  <si>
    <t>Inventory Control</t>
  </si>
  <si>
    <t>Institute, WV 25112</t>
  </si>
  <si>
    <t>Description</t>
  </si>
  <si>
    <t>WVSU</t>
  </si>
  <si>
    <t>Date:</t>
  </si>
  <si>
    <t>Quantity Ordered</t>
  </si>
  <si>
    <t>Quantity Received</t>
  </si>
  <si>
    <t>Print Name:</t>
  </si>
  <si>
    <t>Signature:</t>
  </si>
  <si>
    <t>I HEREBY CERTIFY THAT THE ITEMS LISTED HEREON HAVE BEEN RECEIVED &amp; APPROVED FOR PAYMENT</t>
  </si>
  <si>
    <t>RECEIVING REPORT</t>
  </si>
  <si>
    <t>Vendor Name:</t>
  </si>
  <si>
    <t>Vendor Address:</t>
  </si>
  <si>
    <t>State Org Name:</t>
  </si>
  <si>
    <t>WVOASIS Document ID:</t>
  </si>
  <si>
    <t>Date</t>
  </si>
  <si>
    <t>Signature</t>
  </si>
  <si>
    <t xml:space="preserve">*P-Card
</t>
  </si>
  <si>
    <r>
      <t xml:space="preserve">State Org #
</t>
    </r>
    <r>
      <rPr>
        <b/>
        <sz val="12"/>
        <rFont val="Arial"/>
        <family val="2"/>
      </rPr>
      <t>0490</t>
    </r>
  </si>
  <si>
    <t>* Check box for commodities paid for by State of West Virginia Purchasing Card.</t>
  </si>
  <si>
    <t>Vendor:  Name &amp; Address</t>
  </si>
  <si>
    <t>No Staples Please</t>
  </si>
  <si>
    <t>Agency Comments:</t>
  </si>
  <si>
    <t>Payment by Check</t>
  </si>
  <si>
    <t>Questions regarding the completion of this form should be directed to</t>
  </si>
  <si>
    <t>Purchasing Office - 304-766-3009</t>
  </si>
  <si>
    <t>https://vista.wvsao.gov/</t>
  </si>
  <si>
    <t>Vendors not listed in wvOASIS will be required to submit a W-9 Form to the Purchasing Office.</t>
  </si>
  <si>
    <t>Find how Vendors are listed is wvOASIS, visit:</t>
  </si>
  <si>
    <t>Check all forms of payment the Vendor will accept.</t>
  </si>
  <si>
    <t>List each item you are purchasing seperately.</t>
  </si>
  <si>
    <t>These dates must match the agreement/contract.</t>
  </si>
  <si>
    <t>Include shipping if necessary.  If you need to estimate, be generous</t>
  </si>
  <si>
    <t>Submit Form to the Purchasing Office</t>
  </si>
  <si>
    <r>
      <t xml:space="preserve">Vendor Name &amp; Address must match wvOASIS </t>
    </r>
    <r>
      <rPr>
        <b/>
        <sz val="10"/>
        <color theme="1"/>
        <rFont val="Arial"/>
        <family val="2"/>
      </rPr>
      <t xml:space="preserve">EXACTLY
</t>
    </r>
    <r>
      <rPr>
        <sz val="10"/>
        <color theme="1"/>
        <rFont val="Arial"/>
        <family val="2"/>
      </rPr>
      <t>This includes the name and address on the</t>
    </r>
    <r>
      <rPr>
        <b/>
        <sz val="10"/>
        <color theme="1"/>
        <rFont val="Arial"/>
        <family val="2"/>
      </rPr>
      <t xml:space="preserve"> W-9</t>
    </r>
    <r>
      <rPr>
        <sz val="10"/>
        <color theme="1"/>
        <rFont val="Arial"/>
        <family val="2"/>
      </rPr>
      <t>, the</t>
    </r>
    <r>
      <rPr>
        <b/>
        <sz val="10"/>
        <color theme="1"/>
        <rFont val="Arial"/>
        <family val="2"/>
      </rPr>
      <t xml:space="preserve"> Contract/Agreement </t>
    </r>
    <r>
      <rPr>
        <sz val="10"/>
        <color theme="1"/>
        <rFont val="Arial"/>
        <family val="2"/>
      </rPr>
      <t xml:space="preserve">and ultimately on the </t>
    </r>
    <r>
      <rPr>
        <b/>
        <sz val="10"/>
        <color theme="1"/>
        <rFont val="Arial"/>
        <family val="2"/>
      </rPr>
      <t>Invoice</t>
    </r>
  </si>
  <si>
    <t>Sign the document in the appropriate field and obtain all other required signatures below yours.</t>
  </si>
  <si>
    <t xml:space="preserve"> Direct all inquiries regarding this order to: (304) 766-3009</t>
  </si>
  <si>
    <t>If Vendor accepts P-Card, the form will be stamped approved and returned to you or the P-Card Holder in your area to complete the purchase.</t>
  </si>
  <si>
    <r>
      <t xml:space="preserve">This document will automatically create a </t>
    </r>
    <r>
      <rPr>
        <b/>
        <sz val="10"/>
        <color theme="1"/>
        <rFont val="Arial"/>
        <family val="2"/>
      </rPr>
      <t>Receiving Report</t>
    </r>
    <r>
      <rPr>
        <sz val="10"/>
        <color theme="1"/>
        <rFont val="Arial"/>
        <family val="2"/>
      </rPr>
      <t xml:space="preserve"> which will be required for goods received.
Scoll down to view the report.
Print and complete the Receiving Report form </t>
    </r>
    <r>
      <rPr>
        <b/>
        <sz val="10"/>
        <color theme="1"/>
        <rFont val="Arial"/>
        <family val="2"/>
      </rPr>
      <t>AFTER</t>
    </r>
    <r>
      <rPr>
        <sz val="10"/>
        <color theme="1"/>
        <rFont val="Arial"/>
        <family val="2"/>
      </rPr>
      <t xml:space="preserve"> items are received.
Not necessary for services rendered.</t>
    </r>
  </si>
  <si>
    <t>Vendor E-Mail</t>
  </si>
  <si>
    <t>Requester:</t>
  </si>
  <si>
    <t>Department:</t>
  </si>
  <si>
    <t>Vendor wvOASIS #</t>
  </si>
  <si>
    <t>Quantity</t>
  </si>
  <si>
    <t>301 Ferrell Hall</t>
  </si>
  <si>
    <t>e-mail accounts.payable@wvstateu.edu</t>
  </si>
  <si>
    <t>START DATE:</t>
  </si>
  <si>
    <t>END DATE:</t>
  </si>
  <si>
    <r>
      <t xml:space="preserve">Enter the date(s) of service, i.e. -  </t>
    </r>
    <r>
      <rPr>
        <b/>
        <sz val="9"/>
        <color theme="1"/>
        <rFont val="Arial"/>
        <family val="2"/>
      </rPr>
      <t xml:space="preserve">Sep 1, 2020 - Sept 4, 2020 </t>
    </r>
    <r>
      <rPr>
        <sz val="9"/>
        <color theme="1"/>
        <rFont val="Arial"/>
        <family val="2"/>
      </rPr>
      <t>after the last item.</t>
    </r>
  </si>
  <si>
    <r>
      <t xml:space="preserve">Please send completed receiving report to:
</t>
    </r>
    <r>
      <rPr>
        <b/>
        <sz val="11"/>
        <rFont val="Arial"/>
        <family val="2"/>
      </rPr>
      <t>ACCOUNTS PAYABLE</t>
    </r>
    <r>
      <rPr>
        <sz val="11"/>
        <rFont val="Arial"/>
        <family val="2"/>
      </rPr>
      <t xml:space="preserve">
301 Ferrell Hall</t>
    </r>
  </si>
  <si>
    <t>FUND</t>
  </si>
  <si>
    <t>TOTAL ENCUMBRANCE</t>
  </si>
  <si>
    <t>SHIPPING Cost (if any)</t>
  </si>
  <si>
    <t>Name of P-Card Holder:</t>
  </si>
  <si>
    <t>Payment by P-Card</t>
  </si>
  <si>
    <t>This is NOT an approved Purchase Order until a number is assigned by the Purchasing Office</t>
  </si>
  <si>
    <t>Requester</t>
  </si>
  <si>
    <t>Business Purpose of this Purchase:</t>
  </si>
  <si>
    <t>OBJECT</t>
  </si>
  <si>
    <t>UNIT NAME</t>
  </si>
  <si>
    <t>SHIPPING</t>
  </si>
  <si>
    <t>Provide Account Code Funding.</t>
  </si>
  <si>
    <t>AMOUNT</t>
  </si>
  <si>
    <r>
      <t xml:space="preserve">UNIT NAME EXAMPLE:  </t>
    </r>
    <r>
      <rPr>
        <b/>
        <i/>
        <sz val="10"/>
        <color theme="1"/>
        <rFont val="Arial"/>
        <family val="2"/>
      </rPr>
      <t>Academic Affairs</t>
    </r>
  </si>
  <si>
    <t xml:space="preserve">Signature Authority - Chief Finance Officer (CFO), the Chief Procurement Officer (CPO) and delegated designees are the only individuals authorized to effect and sign purchase orders, agreements or contracts.
</t>
  </si>
  <si>
    <r>
      <t xml:space="preserve">All </t>
    </r>
    <r>
      <rPr>
        <b/>
        <sz val="10"/>
        <rFont val="Arial"/>
        <family val="2"/>
      </rPr>
      <t>quotes/agreements</t>
    </r>
    <r>
      <rPr>
        <sz val="10"/>
        <rFont val="Arial"/>
        <family val="2"/>
      </rPr>
      <t xml:space="preserve"> must be </t>
    </r>
    <r>
      <rPr>
        <b/>
        <sz val="10"/>
        <rFont val="Arial"/>
        <family val="2"/>
      </rPr>
      <t>signed</t>
    </r>
    <r>
      <rPr>
        <sz val="10"/>
        <rFont val="Arial"/>
        <family val="2"/>
      </rPr>
      <t xml:space="preserve"> by the </t>
    </r>
    <r>
      <rPr>
        <b/>
        <sz val="10"/>
        <rFont val="Arial"/>
        <family val="2"/>
      </rPr>
      <t xml:space="preserve">Vendor </t>
    </r>
    <r>
      <rPr>
        <sz val="10"/>
        <rFont val="Arial"/>
        <family val="2"/>
      </rPr>
      <t>and</t>
    </r>
    <r>
      <rPr>
        <b/>
        <sz val="10"/>
        <rFont val="Arial"/>
        <family val="2"/>
      </rPr>
      <t xml:space="preserve"> attached.</t>
    </r>
  </si>
  <si>
    <t>CONTINUATION</t>
  </si>
  <si>
    <t>Add more items on the continuation section below if needed.</t>
  </si>
  <si>
    <t>SUB-FUND</t>
  </si>
  <si>
    <t>UNIT</t>
  </si>
  <si>
    <t>DEPT</t>
  </si>
  <si>
    <t>SUB-OBJECT</t>
  </si>
  <si>
    <t>0490</t>
  </si>
  <si>
    <t>H160</t>
  </si>
  <si>
    <t>Payment by IET/IGT</t>
  </si>
  <si>
    <t>IET pays another State agency</t>
  </si>
  <si>
    <r>
      <rPr>
        <b/>
        <sz val="16"/>
        <color theme="1"/>
        <rFont val="Calibri"/>
        <family val="2"/>
      </rPr>
      <t>←</t>
    </r>
    <r>
      <rPr>
        <b/>
        <sz val="18"/>
        <color theme="1"/>
        <rFont val="Calibri"/>
        <family val="2"/>
      </rPr>
      <t xml:space="preserve"> </t>
    </r>
    <r>
      <rPr>
        <b/>
        <sz val="10"/>
        <color theme="1"/>
        <rFont val="Arial"/>
        <family val="2"/>
      </rPr>
      <t>BUSINESS PURPOSE</t>
    </r>
    <r>
      <rPr>
        <sz val="10"/>
        <color theme="1"/>
        <rFont val="Arial"/>
        <family val="2"/>
      </rPr>
      <t xml:space="preserve"> field is </t>
    </r>
    <r>
      <rPr>
        <b/>
        <sz val="10"/>
        <color rgb="FFFF0000"/>
        <rFont val="Arial"/>
        <family val="2"/>
      </rPr>
      <t>MANDATORY</t>
    </r>
  </si>
  <si>
    <t>IGT is WVSU paying WVSU (i.e., Bookstore, Print Services, etc.)</t>
  </si>
  <si>
    <t>Include Item Number when available.</t>
  </si>
  <si>
    <r>
      <t xml:space="preserve">A </t>
    </r>
    <r>
      <rPr>
        <b/>
        <sz val="10"/>
        <rFont val="Arial"/>
        <family val="2"/>
      </rPr>
      <t>Purchase Order Number</t>
    </r>
    <r>
      <rPr>
        <sz val="10"/>
        <rFont val="Arial"/>
        <family val="2"/>
      </rPr>
      <t xml:space="preserve"> must be established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before</t>
    </r>
    <r>
      <rPr>
        <sz val="10"/>
        <rFont val="Arial"/>
        <family val="2"/>
      </rPr>
      <t xml:space="preserve"> any work by the Vendor may begin.</t>
    </r>
  </si>
  <si>
    <t>PURCHASE ORDER</t>
  </si>
  <si>
    <t>Director of Purchasing</t>
  </si>
  <si>
    <t>Fiscal Affairs Budget Manager</t>
  </si>
  <si>
    <t>Departmental 1st Level Signature</t>
  </si>
  <si>
    <t>Departmental 2nd Level Signature (VP/AVP)</t>
  </si>
  <si>
    <t>Please use multiple lines in description if one line doesn't fit entire text.</t>
  </si>
  <si>
    <t>DEPARTMENT</t>
  </si>
  <si>
    <t>SUB FUND</t>
  </si>
  <si>
    <t>State Appropriation</t>
  </si>
  <si>
    <t>0373</t>
  </si>
  <si>
    <t>0734</t>
  </si>
  <si>
    <t>Healthy Grandfamilies</t>
  </si>
  <si>
    <t>Presidents Discretionary</t>
  </si>
  <si>
    <t>Land Grant Extension</t>
  </si>
  <si>
    <t>0956</t>
  </si>
  <si>
    <t>Land Grant Research</t>
  </si>
  <si>
    <t>Academic Affairs Office</t>
  </si>
  <si>
    <t>Disability and Accessibility Services</t>
  </si>
  <si>
    <t>Registrar</t>
  </si>
  <si>
    <t>Academic Accreditation</t>
  </si>
  <si>
    <t>Art Gallery</t>
  </si>
  <si>
    <t>Foreign Language</t>
  </si>
  <si>
    <t>Bus Administration</t>
  </si>
  <si>
    <t>Economics</t>
  </si>
  <si>
    <t>Coll of Natrl Science &amp; Math - Dean</t>
  </si>
  <si>
    <t>Biology</t>
  </si>
  <si>
    <t>Chemistry</t>
  </si>
  <si>
    <t>Mathmatics</t>
  </si>
  <si>
    <t>Physics</t>
  </si>
  <si>
    <t>Computer Lab - Math Dept</t>
  </si>
  <si>
    <t>NASA Consortium</t>
  </si>
  <si>
    <t>Cybersecurity</t>
  </si>
  <si>
    <t>History</t>
  </si>
  <si>
    <t>Policital Science</t>
  </si>
  <si>
    <t>Criminal Justice</t>
  </si>
  <si>
    <t>Education Dept</t>
  </si>
  <si>
    <t>Health &amp; Human Performance</t>
  </si>
  <si>
    <t>Social Work</t>
  </si>
  <si>
    <t>Nursing</t>
  </si>
  <si>
    <t>BioTech Grad</t>
  </si>
  <si>
    <t>Leadership Studies</t>
  </si>
  <si>
    <t>University Relations</t>
  </si>
  <si>
    <t>Photography</t>
  </si>
  <si>
    <t>Legislative Affairs</t>
  </si>
  <si>
    <t>WVSU BOG</t>
  </si>
  <si>
    <t>IT</t>
  </si>
  <si>
    <t>VP Student Affairs - Office</t>
  </si>
  <si>
    <t>Student Financial Asst Office</t>
  </si>
  <si>
    <t>Career Planning &amp; Co Op Education</t>
  </si>
  <si>
    <t>CSSC Deaf Interpreters</t>
  </si>
  <si>
    <t>Admissions</t>
  </si>
  <si>
    <t>International Student Services</t>
  </si>
  <si>
    <t>Office of the President</t>
  </si>
  <si>
    <t>General Counsel</t>
  </si>
  <si>
    <t>Strategic Planning</t>
  </si>
  <si>
    <t>VP Business &amp; Finance - Office</t>
  </si>
  <si>
    <t>Office of Student Accounts</t>
  </si>
  <si>
    <t>Staff Council</t>
  </si>
  <si>
    <t>Human Resources</t>
  </si>
  <si>
    <t>Staff Development</t>
  </si>
  <si>
    <t>Title IX</t>
  </si>
  <si>
    <t>Public Safety</t>
  </si>
  <si>
    <t>RIF Grievance</t>
  </si>
  <si>
    <t>VSP Payout</t>
  </si>
  <si>
    <t>Marketing Reserve Fund</t>
  </si>
  <si>
    <t>Major &amp; Planned Giving</t>
  </si>
  <si>
    <t>Alumni Relations</t>
  </si>
  <si>
    <t>College Operations</t>
  </si>
  <si>
    <t>Utilities</t>
  </si>
  <si>
    <t>Business Svs Unassigned</t>
  </si>
  <si>
    <t>Phys Fac Malden</t>
  </si>
  <si>
    <t>Phys Fac Land Grant</t>
  </si>
  <si>
    <t>Phys Fac Erickson Cntr</t>
  </si>
  <si>
    <t>Mailroom</t>
  </si>
  <si>
    <t>PF Presidents House</t>
  </si>
  <si>
    <t>Phys Fac</t>
  </si>
  <si>
    <t>Bldg &amp; Equip Maint</t>
  </si>
  <si>
    <t>Landscape &amp; Grounds Maint</t>
  </si>
  <si>
    <t>Motor Vehicle Operations</t>
  </si>
  <si>
    <t>Utilites Maint</t>
  </si>
  <si>
    <t>Warehouse Inventory</t>
  </si>
  <si>
    <t>Library</t>
  </si>
  <si>
    <t>Library Copy Svs</t>
  </si>
  <si>
    <t>Registrar Copy Svs</t>
  </si>
  <si>
    <t>Library Lost Book Fund</t>
  </si>
  <si>
    <t>Graduation Fee</t>
  </si>
  <si>
    <t>Summer Bridge Program</t>
  </si>
  <si>
    <t>Internship Fee</t>
  </si>
  <si>
    <t>Coordinator-RBA</t>
  </si>
  <si>
    <t>Art Course Fee</t>
  </si>
  <si>
    <t>Communications Course fee</t>
  </si>
  <si>
    <t>English Coursee Fee</t>
  </si>
  <si>
    <t>Music Course Fee</t>
  </si>
  <si>
    <t>Band Resource Fee</t>
  </si>
  <si>
    <t>Yellow Jacket</t>
  </si>
  <si>
    <t>Certified Public Manager Program</t>
  </si>
  <si>
    <t>Science Course Fee</t>
  </si>
  <si>
    <t>Math &amp; Science Camp</t>
  </si>
  <si>
    <t>Math 020 Course Fee</t>
  </si>
  <si>
    <t>Math Computer Science Fee</t>
  </si>
  <si>
    <t>Early Enrollment</t>
  </si>
  <si>
    <t>Campus Radio</t>
  </si>
  <si>
    <t>Cont Education</t>
  </si>
  <si>
    <t>Online Course Fee</t>
  </si>
  <si>
    <t>Cultural Activities</t>
  </si>
  <si>
    <t>Choir</t>
  </si>
  <si>
    <t>Graduate Application Fees</t>
  </si>
  <si>
    <t>Electronic Thesis</t>
  </si>
  <si>
    <t>Pepsi Commission Scholarship</t>
  </si>
  <si>
    <t>Testing  Services Fund</t>
  </si>
  <si>
    <t>Counseling Acad Supp Serv CASS</t>
  </si>
  <si>
    <t>Placement Testing Fee</t>
  </si>
  <si>
    <t>Proctor Testing Fee</t>
  </si>
  <si>
    <t>Orientation Fee</t>
  </si>
  <si>
    <t>Application fee</t>
  </si>
  <si>
    <t>Health Center</t>
  </si>
  <si>
    <t>Recreation Fees</t>
  </si>
  <si>
    <t>SGA</t>
  </si>
  <si>
    <t>R&amp;D Corp Indirect Reallocation</t>
  </si>
  <si>
    <t>Land Grant Research Reim</t>
  </si>
  <si>
    <t>Facilities Rental</t>
  </si>
  <si>
    <t>Finance Discretionary</t>
  </si>
  <si>
    <t>Technology Fee</t>
  </si>
  <si>
    <t>Print Shop Svs</t>
  </si>
  <si>
    <t>Capitol Street Center</t>
  </si>
  <si>
    <t>FA Credit Installment Collections</t>
  </si>
  <si>
    <t>FA Indirect Costs</t>
  </si>
  <si>
    <t>Renewal &amp; Replacement Fund</t>
  </si>
  <si>
    <t>Copy Svs</t>
  </si>
  <si>
    <t>Insurance Claims</t>
  </si>
  <si>
    <t xml:space="preserve">Phys Fac Central Fund </t>
  </si>
  <si>
    <t>Utilities Maint</t>
  </si>
  <si>
    <t>Student Union</t>
  </si>
  <si>
    <t>Housing</t>
  </si>
  <si>
    <t>Dawson Hall</t>
  </si>
  <si>
    <t>Sullivan Hall</t>
  </si>
  <si>
    <t>Keith Scholars Hall</t>
  </si>
  <si>
    <t>Transitional Homes</t>
  </si>
  <si>
    <t>Dining</t>
  </si>
  <si>
    <t>Bookstore</t>
  </si>
  <si>
    <t>Security Svs - Parking</t>
  </si>
  <si>
    <t>Faculty Homes</t>
  </si>
  <si>
    <t>Athletics - Admin</t>
  </si>
  <si>
    <t>Football - Men</t>
  </si>
  <si>
    <t>Basketball - Men</t>
  </si>
  <si>
    <t>Baseball - Men</t>
  </si>
  <si>
    <t>Athletic Training</t>
  </si>
  <si>
    <t>Softball  - Women</t>
  </si>
  <si>
    <t>Golf - Men</t>
  </si>
  <si>
    <t>Basketball - Women</t>
  </si>
  <si>
    <t>Cheerleaders</t>
  </si>
  <si>
    <t>Volleyball - Women</t>
  </si>
  <si>
    <t>Tennis - Men</t>
  </si>
  <si>
    <t>Golf - Women</t>
  </si>
  <si>
    <t>Tennis - Women</t>
  </si>
  <si>
    <t>Track &amp; Field Cross Country</t>
  </si>
  <si>
    <t>Womens Soccer</t>
  </si>
  <si>
    <t>Acrobatics &amp; Tumbling</t>
  </si>
  <si>
    <t>PF Athletic Complex</t>
  </si>
  <si>
    <t>Capital Repair &amp; Alterations</t>
  </si>
  <si>
    <t>State Scholarship Program</t>
  </si>
  <si>
    <t>HEAP Part Time Scholarship</t>
  </si>
  <si>
    <t>Promise Scholarship</t>
  </si>
  <si>
    <t>Science Engineering &amp; Technology</t>
  </si>
  <si>
    <t>Underwood Smith Scholarship</t>
  </si>
  <si>
    <t>Education Intern Abroad</t>
  </si>
  <si>
    <t>Public Safety Grant</t>
  </si>
  <si>
    <t>Social Justice Grant</t>
  </si>
  <si>
    <t>CASS Choices</t>
  </si>
  <si>
    <t>CASS Pinnacle</t>
  </si>
  <si>
    <t>CASS Soda</t>
  </si>
  <si>
    <t>Workplace Wellness Grant</t>
  </si>
  <si>
    <t>CASS FRIS OVW</t>
  </si>
  <si>
    <t>Collegiate Recovery Program Grant</t>
  </si>
  <si>
    <t>Open Ed Research Grant</t>
  </si>
  <si>
    <t>Assessment Mini Grant</t>
  </si>
  <si>
    <t>Teacher in Residence Partnership</t>
  </si>
  <si>
    <t>Title IV E Pride</t>
  </si>
  <si>
    <t xml:space="preserve">Title IV E Social Svs Training </t>
  </si>
  <si>
    <t>State Food Subsidy Classic</t>
  </si>
  <si>
    <t>Veterans Fees Fund</t>
  </si>
  <si>
    <t xml:space="preserve">College Workstudy </t>
  </si>
  <si>
    <t>International Studies &amp; Foreign Language Grant</t>
  </si>
  <si>
    <t>Cybersecurity Grant</t>
  </si>
  <si>
    <t>Historic Preservation Grant</t>
  </si>
  <si>
    <t>Student Support Service</t>
  </si>
  <si>
    <t>Upward Bound</t>
  </si>
  <si>
    <t>Vendor Code</t>
  </si>
  <si>
    <t>Vendor Legal Name</t>
  </si>
  <si>
    <t>Vendor Street 1</t>
  </si>
  <si>
    <t>Vendor Street 2</t>
  </si>
  <si>
    <t>City</t>
  </si>
  <si>
    <t>State</t>
  </si>
  <si>
    <t>Zip</t>
  </si>
  <si>
    <t>Vendor Contact Email Address</t>
  </si>
  <si>
    <t>CHARLESTON</t>
  </si>
  <si>
    <t>WV</t>
  </si>
  <si>
    <t>25301</t>
  </si>
  <si>
    <t>25177</t>
  </si>
  <si>
    <t>000000101327</t>
  </si>
  <si>
    <t>FRONTIER</t>
  </si>
  <si>
    <t>PO BOX 20550</t>
  </si>
  <si>
    <t>ROCHESTER</t>
  </si>
  <si>
    <t>NY</t>
  </si>
  <si>
    <t>146020550</t>
  </si>
  <si>
    <t>TX</t>
  </si>
  <si>
    <t>HURRICANE</t>
  </si>
  <si>
    <t>25526</t>
  </si>
  <si>
    <t>000000102812</t>
  </si>
  <si>
    <t>HENRY SCHEIN INC</t>
  </si>
  <si>
    <t>PO BOX 371952</t>
  </si>
  <si>
    <t>PITTSBURGH</t>
  </si>
  <si>
    <t>PA</t>
  </si>
  <si>
    <t>152507952</t>
  </si>
  <si>
    <t>000000103725</t>
  </si>
  <si>
    <t>MOODYS INVESTORS SERVICE INC</t>
  </si>
  <si>
    <t>PO BOX 102597</t>
  </si>
  <si>
    <t>ATLANTA</t>
  </si>
  <si>
    <t>GA</t>
  </si>
  <si>
    <t>30368</t>
  </si>
  <si>
    <t>000000103900</t>
  </si>
  <si>
    <t>B &amp; H FOTO &amp; ELECTRONICS CORP</t>
  </si>
  <si>
    <t>REMITTANCE PROCESSING CENTER</t>
  </si>
  <si>
    <t>PO BOX 28072</t>
  </si>
  <si>
    <t>NEW YORK</t>
  </si>
  <si>
    <t>10087-8072</t>
  </si>
  <si>
    <t>000000104040</t>
  </si>
  <si>
    <t>AMERICAN EXPRESS TRAVEL RELATED SERVICES COMPANY INC</t>
  </si>
  <si>
    <t>PO BOX 53619</t>
  </si>
  <si>
    <t>PHOENIX</t>
  </si>
  <si>
    <t>AZ</t>
  </si>
  <si>
    <t>850729945</t>
  </si>
  <si>
    <t>000000104555</t>
  </si>
  <si>
    <t>MACMILLAN HOLDINGS LLC</t>
  </si>
  <si>
    <t>175 5TH AVE</t>
  </si>
  <si>
    <t>10010</t>
  </si>
  <si>
    <t>000000104578</t>
  </si>
  <si>
    <t>WATERMARK INSIGHTS LLC</t>
  </si>
  <si>
    <t>71 W 23RD ST STE 1500</t>
  </si>
  <si>
    <t>ar@watermarkinsights.com</t>
  </si>
  <si>
    <t>MORGANTOWN</t>
  </si>
  <si>
    <t>000000106592</t>
  </si>
  <si>
    <t>XEROX CORPORATION</t>
  </si>
  <si>
    <t>PO BOX 827598</t>
  </si>
  <si>
    <t>PHILADELPHIA</t>
  </si>
  <si>
    <t>19182-7598</t>
  </si>
  <si>
    <t>000000109273</t>
  </si>
  <si>
    <t>ALADDIN FOOD MANAGEMENT SERVICES LLC</t>
  </si>
  <si>
    <t>21 ARMORY DR</t>
  </si>
  <si>
    <t>WHEELING</t>
  </si>
  <si>
    <t>260036370</t>
  </si>
  <si>
    <t>000000110194</t>
  </si>
  <si>
    <t>PITNEY BOWES GLOBAL FINANCIAL SERVICES LLC</t>
  </si>
  <si>
    <t>PO BOX 371887</t>
  </si>
  <si>
    <t>152507887</t>
  </si>
  <si>
    <t>000000111050</t>
  </si>
  <si>
    <t>ENCOVA INSURANCE</t>
  </si>
  <si>
    <t>400 QUARRIER ST</t>
  </si>
  <si>
    <t>000000111788</t>
  </si>
  <si>
    <t>IATSE LOCAL 271 LABOR CTR LLC</t>
  </si>
  <si>
    <t>PO BOX 75323</t>
  </si>
  <si>
    <t>25375</t>
  </si>
  <si>
    <t>000000112828</t>
  </si>
  <si>
    <t>HBCU LIBRARY ALLIANCE INC</t>
  </si>
  <si>
    <t>1438 W PEACHTREE ST #200</t>
  </si>
  <si>
    <t>30309</t>
  </si>
  <si>
    <t>000000112847</t>
  </si>
  <si>
    <t>COLLEGIATE ENTERPRISE SOLUTIONS LLC</t>
  </si>
  <si>
    <t>THREE CENTENNIAL DR</t>
  </si>
  <si>
    <t>PEABODY</t>
  </si>
  <si>
    <t>MA</t>
  </si>
  <si>
    <t>01960</t>
  </si>
  <si>
    <t>amy@registryinterim.com</t>
  </si>
  <si>
    <t>000000114773</t>
  </si>
  <si>
    <t>NITRO CONSTRUCTION SERVICES INC</t>
  </si>
  <si>
    <t>PO BOX 5247</t>
  </si>
  <si>
    <t>253610247</t>
  </si>
  <si>
    <t>4300 1ST AVE</t>
  </si>
  <si>
    <t>NITRO</t>
  </si>
  <si>
    <t>25143</t>
  </si>
  <si>
    <t>000000115021</t>
  </si>
  <si>
    <t>AUTOMOTIVE RENTALS INC</t>
  </si>
  <si>
    <t>PO BOX 8500 4375</t>
  </si>
  <si>
    <t>191784375</t>
  </si>
  <si>
    <t>pscattergood@arifleet.com</t>
  </si>
  <si>
    <t>000000117632</t>
  </si>
  <si>
    <t>KAPLAN INC</t>
  </si>
  <si>
    <t>PO Box 203930</t>
  </si>
  <si>
    <t>Dallas</t>
  </si>
  <si>
    <t>75320-3930</t>
  </si>
  <si>
    <t>000000117880</t>
  </si>
  <si>
    <t>NEW ENGLAND BUYING CONSORTIUM INC</t>
  </si>
  <si>
    <t>1062 MAIN ST</t>
  </si>
  <si>
    <t>HOLYOKE</t>
  </si>
  <si>
    <t>01040</t>
  </si>
  <si>
    <t>000000119903</t>
  </si>
  <si>
    <t>RICOH USA INC</t>
  </si>
  <si>
    <t>PO BOX 827577</t>
  </si>
  <si>
    <t>191827577</t>
  </si>
  <si>
    <t>000000120467</t>
  </si>
  <si>
    <t>RITTENHOUSE BOOK DISTRIBUTORS LLC</t>
  </si>
  <si>
    <t>511 FEHELEY DR</t>
  </si>
  <si>
    <t>KING OF PRUSSIA</t>
  </si>
  <si>
    <t>19406</t>
  </si>
  <si>
    <t>SOUTH CHARLESTON</t>
  </si>
  <si>
    <t>25303</t>
  </si>
  <si>
    <t>SAINT ALBANS</t>
  </si>
  <si>
    <t>DUNBAR</t>
  </si>
  <si>
    <t>25302</t>
  </si>
  <si>
    <t>HUNTINGTON</t>
  </si>
  <si>
    <t>SCOTT DEPOT</t>
  </si>
  <si>
    <t>25560</t>
  </si>
  <si>
    <t>POCA</t>
  </si>
  <si>
    <t>25159</t>
  </si>
  <si>
    <t>000000160323</t>
  </si>
  <si>
    <t>EDUCATIONAL COMPUTER SYSTEMS INC</t>
  </si>
  <si>
    <t>PO BOX 936565</t>
  </si>
  <si>
    <t>31193-6565</t>
  </si>
  <si>
    <t>000000160331</t>
  </si>
  <si>
    <t>MICHAEL BAKER INTERNATIONAL INC</t>
  </si>
  <si>
    <t>PO BOX 360451</t>
  </si>
  <si>
    <t>152516451</t>
  </si>
  <si>
    <t>mgow@mbakercorp.com</t>
  </si>
  <si>
    <t>000000160931</t>
  </si>
  <si>
    <t>MARKL SUPPLY COMPANY INC</t>
  </si>
  <si>
    <t>904 PERRY HWY</t>
  </si>
  <si>
    <t>152291169</t>
  </si>
  <si>
    <t>000000161172</t>
  </si>
  <si>
    <t>MAEA INTERACTIVE SCIENCE PROGRAMS</t>
  </si>
  <si>
    <t>PO BOX 6870</t>
  </si>
  <si>
    <t>15TH &amp; WOODS ST</t>
  </si>
  <si>
    <t>26003</t>
  </si>
  <si>
    <t>000000162423</t>
  </si>
  <si>
    <t>HUDL</t>
  </si>
  <si>
    <t>29775 NETWORK PLACE</t>
  </si>
  <si>
    <t>CHICAGO</t>
  </si>
  <si>
    <t>IL</t>
  </si>
  <si>
    <t>60673</t>
  </si>
  <si>
    <t>000000163221</t>
  </si>
  <si>
    <t>INDUSTRIAL PRODUCTS GROUP LLC</t>
  </si>
  <si>
    <t>75 TWP RD 1079</t>
  </si>
  <si>
    <t>CHESAPEAKE</t>
  </si>
  <si>
    <t>OH</t>
  </si>
  <si>
    <t>45619</t>
  </si>
  <si>
    <t>000000166770</t>
  </si>
  <si>
    <t>AGB SEARCH LLC</t>
  </si>
  <si>
    <t>1666 K ST NW   STE 1200</t>
  </si>
  <si>
    <t>WASHINGTON</t>
  </si>
  <si>
    <t>DC</t>
  </si>
  <si>
    <t>20006</t>
  </si>
  <si>
    <t>000000167834</t>
  </si>
  <si>
    <t>MAXIMUS HIGHER EDUCATION INC</t>
  </si>
  <si>
    <t>PO BOX 791188</t>
  </si>
  <si>
    <t>BALTIMORE</t>
  </si>
  <si>
    <t>MD</t>
  </si>
  <si>
    <t>212791188</t>
  </si>
  <si>
    <t>000000174873</t>
  </si>
  <si>
    <t>DOUGHERTY CO INC</t>
  </si>
  <si>
    <t>PO BOX 1828</t>
  </si>
  <si>
    <t>25327-1828</t>
  </si>
  <si>
    <t>000000176772</t>
  </si>
  <si>
    <t>METTLER TOLEDO LLC</t>
  </si>
  <si>
    <t>PO BOX 730867</t>
  </si>
  <si>
    <t>DALLAS</t>
  </si>
  <si>
    <t>75373-0867</t>
  </si>
  <si>
    <t>000000182137</t>
  </si>
  <si>
    <t>LOGOFIT LLC</t>
  </si>
  <si>
    <t>3202 LAPEER RD</t>
  </si>
  <si>
    <t>FLINT</t>
  </si>
  <si>
    <t>MI</t>
  </si>
  <si>
    <t>48503</t>
  </si>
  <si>
    <t>000000183091</t>
  </si>
  <si>
    <t>PROQUEST LLC</t>
  </si>
  <si>
    <t>135 S LASALLE DEPT 6216</t>
  </si>
  <si>
    <t>606746216</t>
  </si>
  <si>
    <t>000000184076</t>
  </si>
  <si>
    <t>CLIFTONLARSONALLEN LLP</t>
  </si>
  <si>
    <t>610 W GERMANTOWN PIKE STE 400</t>
  </si>
  <si>
    <t>PLYMOUTH MEETING</t>
  </si>
  <si>
    <t>19462</t>
  </si>
  <si>
    <t>michael.johns@claconnect.com</t>
  </si>
  <si>
    <t>000000184514</t>
  </si>
  <si>
    <t>DEPARTMENT OF VETERANS AFFAIRS</t>
  </si>
  <si>
    <t>1 FEDERAL DR STE 4500</t>
  </si>
  <si>
    <t>FORT SNELLING</t>
  </si>
  <si>
    <t>MN</t>
  </si>
  <si>
    <t>55111</t>
  </si>
  <si>
    <t>000000186530</t>
  </si>
  <si>
    <t>MBS TEXTBOOK EXCHANGE INC</t>
  </si>
  <si>
    <t>2711 W ASH ST</t>
  </si>
  <si>
    <t>COLUMBIA</t>
  </si>
  <si>
    <t>MO</t>
  </si>
  <si>
    <t>65203</t>
  </si>
  <si>
    <t>accounting@mbsbooks.com</t>
  </si>
  <si>
    <t>000000186673</t>
  </si>
  <si>
    <t>RAWLINGS SPORTING GOODS CO INC</t>
  </si>
  <si>
    <t>PO BOX 910212</t>
  </si>
  <si>
    <t>75391-0212</t>
  </si>
  <si>
    <t>000000188059</t>
  </si>
  <si>
    <t>ASSOC FOR TITLE IX ADMINISTRATORS</t>
  </si>
  <si>
    <t>1109 LANCASTER AVE</t>
  </si>
  <si>
    <t>BERWYN</t>
  </si>
  <si>
    <t>19312</t>
  </si>
  <si>
    <t>000000189342</t>
  </si>
  <si>
    <t>NEBRASKA BOOK CO INC</t>
  </si>
  <si>
    <t>NW 5801</t>
  </si>
  <si>
    <t>PO BOX 1450</t>
  </si>
  <si>
    <t>MINNEAPOLIS</t>
  </si>
  <si>
    <t>554855801</t>
  </si>
  <si>
    <t>000000189542</t>
  </si>
  <si>
    <t>DAKTRONICS INC</t>
  </si>
  <si>
    <t>SDS 12 2222</t>
  </si>
  <si>
    <t>PO BOX 86</t>
  </si>
  <si>
    <t>554862222</t>
  </si>
  <si>
    <t>000000189673</t>
  </si>
  <si>
    <t>MOUNTAIN EAST CONFERENCE INC</t>
  </si>
  <si>
    <t>100 MARKETPLACE AVE SUITE B</t>
  </si>
  <si>
    <t>BRIDGEPORT</t>
  </si>
  <si>
    <t>26330</t>
  </si>
  <si>
    <t>commissioner@mountaineast.org</t>
  </si>
  <si>
    <t>000000195021</t>
  </si>
  <si>
    <t>INTERNET2</t>
  </si>
  <si>
    <t>PO BOX 7855</t>
  </si>
  <si>
    <t>ANN ARBOR</t>
  </si>
  <si>
    <t>48107</t>
  </si>
  <si>
    <t>000000195665</t>
  </si>
  <si>
    <t>STEP AFRIKA USA INC</t>
  </si>
  <si>
    <t>1333 H ST NE</t>
  </si>
  <si>
    <t>20002</t>
  </si>
  <si>
    <t>000000197188</t>
  </si>
  <si>
    <t>APPALACHIAN POWER COMPANY</t>
  </si>
  <si>
    <t>PO BOX 24416</t>
  </si>
  <si>
    <t>CANTON</t>
  </si>
  <si>
    <t>447014416</t>
  </si>
  <si>
    <t>000000197571</t>
  </si>
  <si>
    <t>STUDIO CENTER CORPORATION</t>
  </si>
  <si>
    <t>161 BUSINESS PARK DR</t>
  </si>
  <si>
    <t>VIRGINIA BCH</t>
  </si>
  <si>
    <t>VA</t>
  </si>
  <si>
    <t>234626519</t>
  </si>
  <si>
    <t>000000198941</t>
  </si>
  <si>
    <t>THOMPSON HOSPITALITY SERVICES LLC</t>
  </si>
  <si>
    <t>1741 BUSINESS CENTER DR #200</t>
  </si>
  <si>
    <t>RESTON</t>
  </si>
  <si>
    <t>20190</t>
  </si>
  <si>
    <t>000000199998</t>
  </si>
  <si>
    <t>WEST VIRGINIA RADIO CORPORATION</t>
  </si>
  <si>
    <t>1111 VIRGINIA STREET EAST</t>
  </si>
  <si>
    <t>000000200008</t>
  </si>
  <si>
    <t>WEST VIRGINIA-AMERICAN WATER COMPANY</t>
  </si>
  <si>
    <t>1600 PENNSYLVANIA AVE</t>
  </si>
  <si>
    <t>000000200261</t>
  </si>
  <si>
    <t>WV OUTDOOR</t>
  </si>
  <si>
    <t>PO BOX 627</t>
  </si>
  <si>
    <t>lshobe@wvoutdoor.com</t>
  </si>
  <si>
    <t>000000200433</t>
  </si>
  <si>
    <t>KAY CASTO &amp; CHANEY PLLC</t>
  </si>
  <si>
    <t>PO BOX 2031</t>
  </si>
  <si>
    <t>253272031</t>
  </si>
  <si>
    <t>000000200496</t>
  </si>
  <si>
    <t>GOODWILL INDUSTRIES OF KANAWHA VALLEY INC</t>
  </si>
  <si>
    <t>209 VIRGINIA ST W</t>
  </si>
  <si>
    <t>253022210</t>
  </si>
  <si>
    <t>llayden@goodwillkv.com</t>
  </si>
  <si>
    <t>000000201786</t>
  </si>
  <si>
    <t>HEPC - ADMINISTRATION</t>
  </si>
  <si>
    <t>1018 KANAWHA BLVD E STE 700</t>
  </si>
  <si>
    <t>253012880</t>
  </si>
  <si>
    <t>000000201896</t>
  </si>
  <si>
    <t>MOUNTAINEER GAS CO</t>
  </si>
  <si>
    <t>PO BOX 580211</t>
  </si>
  <si>
    <t>CHARLOTTE</t>
  </si>
  <si>
    <t>NC</t>
  </si>
  <si>
    <t>282580211</t>
  </si>
  <si>
    <t>treasury@mgcwv.com</t>
  </si>
  <si>
    <t>000000202071</t>
  </si>
  <si>
    <t>CAMC</t>
  </si>
  <si>
    <t>C/O HEALTHCARE FINANCIAL SER</t>
  </si>
  <si>
    <t>1204 KANAWHA BLVD E</t>
  </si>
  <si>
    <t>25338</t>
  </si>
  <si>
    <t>000000202390</t>
  </si>
  <si>
    <t>SUTTLE &amp; STALNAKER PLLC</t>
  </si>
  <si>
    <t>1411 VIRGINIA ST E  STE 100</t>
  </si>
  <si>
    <t>bboner@suttlecpas.com</t>
  </si>
  <si>
    <t>000000202876</t>
  </si>
  <si>
    <t>R M HUFFMAN COMPANY</t>
  </si>
  <si>
    <t>PO BOX 8277</t>
  </si>
  <si>
    <t>MLEWIS@RMHUFFMAN.COM</t>
  </si>
  <si>
    <t>000000203040</t>
  </si>
  <si>
    <t>SILLING ASSOCIATES INC</t>
  </si>
  <si>
    <t>PO BOX 3442</t>
  </si>
  <si>
    <t>25334</t>
  </si>
  <si>
    <t>000000203223</t>
  </si>
  <si>
    <t>ROY YOUNG AND SONS PAVING INC</t>
  </si>
  <si>
    <t>8275 US RT 60</t>
  </si>
  <si>
    <t>000000203353</t>
  </si>
  <si>
    <t>MALDEN PSD</t>
  </si>
  <si>
    <t>PO BOX 350</t>
  </si>
  <si>
    <t>TAD</t>
  </si>
  <si>
    <t>252010350</t>
  </si>
  <si>
    <t>000000203565</t>
  </si>
  <si>
    <t>TRI STATE ROOFING &amp; SHEET METAL CO</t>
  </si>
  <si>
    <t>PO BOX 1231</t>
  </si>
  <si>
    <t>25324</t>
  </si>
  <si>
    <t>000000204381</t>
  </si>
  <si>
    <t>SECURITY AMERICA INC</t>
  </si>
  <si>
    <t>PO BOX 4525</t>
  </si>
  <si>
    <t>253644525</t>
  </si>
  <si>
    <t>saieftpayments@securityamerica.com</t>
  </si>
  <si>
    <t>000000204910</t>
  </si>
  <si>
    <t>WV ROUNDTABLE INC</t>
  </si>
  <si>
    <t>PO BOX 11887</t>
  </si>
  <si>
    <t>25339</t>
  </si>
  <si>
    <t>000000207392</t>
  </si>
  <si>
    <t>WEST VIRGINIA STATE UNIVERSITY RESEARCH AND DEVELOPMENT CORP</t>
  </si>
  <si>
    <t>PO BOX 1000</t>
  </si>
  <si>
    <t>ACEOP ADMIN BLDG</t>
  </si>
  <si>
    <t>INSTITUTE</t>
  </si>
  <si>
    <t>25112</t>
  </si>
  <si>
    <t>bdillard@wvstateu.edu</t>
  </si>
  <si>
    <t>000000208254</t>
  </si>
  <si>
    <t>ASTAR ABATEMENT INC</t>
  </si>
  <si>
    <t>PO BOX 13533</t>
  </si>
  <si>
    <t>SISSONVILLE</t>
  </si>
  <si>
    <t>253603533</t>
  </si>
  <si>
    <t>vanessapritt@astarabatement.com</t>
  </si>
  <si>
    <t>000000208436</t>
  </si>
  <si>
    <t>PRIME INC</t>
  </si>
  <si>
    <t>PO BOX 25</t>
  </si>
  <si>
    <t>25321</t>
  </si>
  <si>
    <t>000000210510</t>
  </si>
  <si>
    <t>MELTON CONSTRUCTION LLC</t>
  </si>
  <si>
    <t>1231 STRAWBERRY RD</t>
  </si>
  <si>
    <t>000000211988</t>
  </si>
  <si>
    <t>KANAWHA CO BD OF EDUCATION</t>
  </si>
  <si>
    <t>200 ELIZABETH ST</t>
  </si>
  <si>
    <t>253112119</t>
  </si>
  <si>
    <t>rsbaldwin@kcs.kana.k12.wv.us</t>
  </si>
  <si>
    <t>000000211990</t>
  </si>
  <si>
    <t>SISSONVILLE HIGH SCHOOL</t>
  </si>
  <si>
    <t>6100 SISSONVILLE DR</t>
  </si>
  <si>
    <t>253129444</t>
  </si>
  <si>
    <t>000000212675</t>
  </si>
  <si>
    <t>WEST VIRGINIA STATE UNIVERSITY</t>
  </si>
  <si>
    <t>CASHIERS OFFICE</t>
  </si>
  <si>
    <t>PO BOX 368</t>
  </si>
  <si>
    <t>000000212676</t>
  </si>
  <si>
    <t>WV STATE UNIV</t>
  </si>
  <si>
    <t>251120368</t>
  </si>
  <si>
    <t>000000212834</t>
  </si>
  <si>
    <t>WORKFORCE WV UNEMPLOYMENT COMPENSATION DIV</t>
  </si>
  <si>
    <t>PO BOX 106</t>
  </si>
  <si>
    <t>scott.e.shamblin@wv.gov</t>
  </si>
  <si>
    <t>000000212920</t>
  </si>
  <si>
    <t>DUNBAR SANITARY BOARD</t>
  </si>
  <si>
    <t>PO BOX 97</t>
  </si>
  <si>
    <t>250640097</t>
  </si>
  <si>
    <t>000000213099</t>
  </si>
  <si>
    <t>WEST VIRGINIA STATE UNIVERSITY FOUNDATION INC</t>
  </si>
  <si>
    <t>foundation@wvstateu.edu</t>
  </si>
  <si>
    <t>000000213297</t>
  </si>
  <si>
    <t>WEST DUNBAR PUBLIC SERVICE DISTRICT</t>
  </si>
  <si>
    <t>PO BOX 7377</t>
  </si>
  <si>
    <t>25356</t>
  </si>
  <si>
    <t>000000213792</t>
  </si>
  <si>
    <t>TRUIST BANK</t>
  </si>
  <si>
    <t>300 SUMMERS ST</t>
  </si>
  <si>
    <t>1ST FLOOR</t>
  </si>
  <si>
    <t>25301-1624</t>
  </si>
  <si>
    <t>WVSTATEGOVRECON@truist.com</t>
  </si>
  <si>
    <t>000000214011</t>
  </si>
  <si>
    <t>LAW ENFORCEMENT SERVICES INC</t>
  </si>
  <si>
    <t>3409A W WENDOVER AVE</t>
  </si>
  <si>
    <t>GREENSBORO</t>
  </si>
  <si>
    <t>27407</t>
  </si>
  <si>
    <t>000000214742</t>
  </si>
  <si>
    <t>VWR INTERNATIONAL LLC</t>
  </si>
  <si>
    <t>BLDG ONE STE 200</t>
  </si>
  <si>
    <t>PO BOX 6660 100 MATSONFORD RD</t>
  </si>
  <si>
    <t>RADNOR</t>
  </si>
  <si>
    <t>19087</t>
  </si>
  <si>
    <t>000000215192</t>
  </si>
  <si>
    <t>WILLIAMS &amp; FUDGE INC</t>
  </si>
  <si>
    <t>PO BOX 11590</t>
  </si>
  <si>
    <t>ROCK HILL</t>
  </si>
  <si>
    <t>SC</t>
  </si>
  <si>
    <t>29731</t>
  </si>
  <si>
    <t>000000216368</t>
  </si>
  <si>
    <t>FINANCIAL AID SERVICES INC</t>
  </si>
  <si>
    <t>180 INTERSTATE N PKWY #550</t>
  </si>
  <si>
    <t>30339</t>
  </si>
  <si>
    <t>000000216853</t>
  </si>
  <si>
    <t>G4S SECURE SOLUTIONS USA INC</t>
  </si>
  <si>
    <t>PO BOX 277469</t>
  </si>
  <si>
    <t>303847469</t>
  </si>
  <si>
    <t>000000217164</t>
  </si>
  <si>
    <t>CENGAGE LEARNING INC</t>
  </si>
  <si>
    <t>PO BOX 936743</t>
  </si>
  <si>
    <t>31193-6743</t>
  </si>
  <si>
    <t>000000218620</t>
  </si>
  <si>
    <t>NEWSBANK INC</t>
  </si>
  <si>
    <t>PO BOX 1130</t>
  </si>
  <si>
    <t>397 MAIN ST</t>
  </si>
  <si>
    <t>CHESTER</t>
  </si>
  <si>
    <t>VT</t>
  </si>
  <si>
    <t>05143</t>
  </si>
  <si>
    <t>000000219033</t>
  </si>
  <si>
    <t>STUDIMO</t>
  </si>
  <si>
    <t>5116 ROBERTS DR</t>
  </si>
  <si>
    <t>ASHLAND</t>
  </si>
  <si>
    <t>KY</t>
  </si>
  <si>
    <t>41102</t>
  </si>
  <si>
    <t>000000219297</t>
  </si>
  <si>
    <t>BRANDED CUSTOM SPORTSWEAR INC</t>
  </si>
  <si>
    <t>7007 COLLEGE BLVD STE 700</t>
  </si>
  <si>
    <t>OVERLAND PARK</t>
  </si>
  <si>
    <t>KS</t>
  </si>
  <si>
    <t>66211</t>
  </si>
  <si>
    <t>000000219673</t>
  </si>
  <si>
    <t>NATIONWIDE POWER SOLUTIONS INC</t>
  </si>
  <si>
    <t>1060 MARY CREST RD</t>
  </si>
  <si>
    <t>HENDERSON</t>
  </si>
  <si>
    <t>NV</t>
  </si>
  <si>
    <t>89074-7818</t>
  </si>
  <si>
    <t>000000220864</t>
  </si>
  <si>
    <t>EBSCO INFORMATION SERVICES</t>
  </si>
  <si>
    <t>PO BOX 204661</t>
  </si>
  <si>
    <t>75320-4661</t>
  </si>
  <si>
    <t>000000221370</t>
  </si>
  <si>
    <t>MBC CONSTRUCTION</t>
  </si>
  <si>
    <t>654 JESSE FORK RD</t>
  </si>
  <si>
    <t>000000222426</t>
  </si>
  <si>
    <t>OUTSOLVE LLC</t>
  </si>
  <si>
    <t>3330 W ESPLANADE AVE STE 301</t>
  </si>
  <si>
    <t>METAIRIE</t>
  </si>
  <si>
    <t>LA</t>
  </si>
  <si>
    <t>70002</t>
  </si>
  <si>
    <t>000000223143</t>
  </si>
  <si>
    <t>BMC SOFTWARE INC</t>
  </si>
  <si>
    <t>PO BOX 301165</t>
  </si>
  <si>
    <t>75303 1165</t>
  </si>
  <si>
    <t>000000223330</t>
  </si>
  <si>
    <t>DELL MARKETING LP</t>
  </si>
  <si>
    <t>PO BOX 643561</t>
  </si>
  <si>
    <t>15264-3561</t>
  </si>
  <si>
    <t>ARPaymentDetails@Dell.com</t>
  </si>
  <si>
    <t>000000223571</t>
  </si>
  <si>
    <t>ADVANTAGE TECHNOLOGY LLC</t>
  </si>
  <si>
    <t>814 QUARRIER ST</t>
  </si>
  <si>
    <t>000000224007</t>
  </si>
  <si>
    <t>TEXAS BOOK CO</t>
  </si>
  <si>
    <t>PO BOX 212</t>
  </si>
  <si>
    <t>GREENVILLE</t>
  </si>
  <si>
    <t>75402</t>
  </si>
  <si>
    <t>000000224474</t>
  </si>
  <si>
    <t>FRITO LAY</t>
  </si>
  <si>
    <t>75 REMITTANCE DR STE 1217</t>
  </si>
  <si>
    <t>606751217</t>
  </si>
  <si>
    <t>000000228665</t>
  </si>
  <si>
    <t>THE PITNEY BOWES RESERVE ACCOUNT</t>
  </si>
  <si>
    <t>PO BOX 981023</t>
  </si>
  <si>
    <t>BOSTON</t>
  </si>
  <si>
    <t>02298-1023</t>
  </si>
  <si>
    <t>000000230625</t>
  </si>
  <si>
    <t>RESPONDUS INC</t>
  </si>
  <si>
    <t>PO BOX 3247</t>
  </si>
  <si>
    <t>REDMOND</t>
  </si>
  <si>
    <t>WA</t>
  </si>
  <si>
    <t>980733247</t>
  </si>
  <si>
    <t>000000230786</t>
  </si>
  <si>
    <t>RICHARDSON SPORTS INC</t>
  </si>
  <si>
    <t>PO BOX 71130</t>
  </si>
  <si>
    <t>SPRINGFIELD</t>
  </si>
  <si>
    <t>OR</t>
  </si>
  <si>
    <t>97475</t>
  </si>
  <si>
    <t>000000231382</t>
  </si>
  <si>
    <t>WELLS FARGO BANK NA</t>
  </si>
  <si>
    <t>PO BOX 403058</t>
  </si>
  <si>
    <t>303843058</t>
  </si>
  <si>
    <t>VC0000000412</t>
  </si>
  <si>
    <t>DIRECT ENERGY BUSINESS MARKETING LLC</t>
  </si>
  <si>
    <t>PO BOX 905243</t>
  </si>
  <si>
    <t>28290-5243</t>
  </si>
  <si>
    <t>VC0000002635</t>
  </si>
  <si>
    <t>REGROUP</t>
  </si>
  <si>
    <t>709 NOE ST</t>
  </si>
  <si>
    <t>SAN FRANCISCO</t>
  </si>
  <si>
    <t>CA</t>
  </si>
  <si>
    <t>94114</t>
  </si>
  <si>
    <t>VC0000006471</t>
  </si>
  <si>
    <t>COMMONWEALTH UNIVERSITY OF PENNSYLVANIA</t>
  </si>
  <si>
    <t>400 E SECOND ST</t>
  </si>
  <si>
    <t>BLOOMSBURG</t>
  </si>
  <si>
    <t>17815</t>
  </si>
  <si>
    <t>VC0000009934</t>
  </si>
  <si>
    <t>POCA HIGH SCHOOL</t>
  </si>
  <si>
    <t>1 DOT WAY</t>
  </si>
  <si>
    <t>VC0000013291</t>
  </si>
  <si>
    <t>RESERVE OIL &amp; GAS INC</t>
  </si>
  <si>
    <t>929 CHARLESTON RD</t>
  </si>
  <si>
    <t>SPENCER</t>
  </si>
  <si>
    <t>25276</t>
  </si>
  <si>
    <t>VC0000016152</t>
  </si>
  <si>
    <t>ADVANTAGE SPORT &amp; FITNESS INC</t>
  </si>
  <si>
    <t>2255 N TRIPHAMMER RD</t>
  </si>
  <si>
    <t>ITHACA</t>
  </si>
  <si>
    <t>14850</t>
  </si>
  <si>
    <t>VC0000021795</t>
  </si>
  <si>
    <t>GCA SERVICES GROUP</t>
  </si>
  <si>
    <t>PO BOX 643823</t>
  </si>
  <si>
    <t>15264-3823</t>
  </si>
  <si>
    <t>VC0000022272</t>
  </si>
  <si>
    <t>BSN SPORTS LLC</t>
  </si>
  <si>
    <t>PO BOX 841393</t>
  </si>
  <si>
    <t>75284 1393</t>
  </si>
  <si>
    <t>PO BOX 660176</t>
  </si>
  <si>
    <t>75266-176</t>
  </si>
  <si>
    <t>VC0000023230</t>
  </si>
  <si>
    <t>THE COMMON APPLICATION INC</t>
  </si>
  <si>
    <t>3003 WASHINGTON BLVD STE 1000</t>
  </si>
  <si>
    <t>ARLINGTON</t>
  </si>
  <si>
    <t>22201</t>
  </si>
  <si>
    <t>VC0000025543</t>
  </si>
  <si>
    <t>HUNTINGTON MERCHANT SERVICES LLC</t>
  </si>
  <si>
    <t>PO BOX 2025</t>
  </si>
  <si>
    <t>ENGLEWOOD</t>
  </si>
  <si>
    <t>CO</t>
  </si>
  <si>
    <t>80150</t>
  </si>
  <si>
    <t>VC0000031790</t>
  </si>
  <si>
    <t>OUTDOOR CUSTOM SPORTSWEAR LLC</t>
  </si>
  <si>
    <t>PO BOX 413245</t>
  </si>
  <si>
    <t>KANSAS CITY</t>
  </si>
  <si>
    <t>64141</t>
  </si>
  <si>
    <t>VC0000034930</t>
  </si>
  <si>
    <t>RUFFALO NOEL LEVITZ LLC</t>
  </si>
  <si>
    <t>1025 KIRKWOOD PARKWAY SW</t>
  </si>
  <si>
    <t>CEDAR RAPIDS</t>
  </si>
  <si>
    <t>IA</t>
  </si>
  <si>
    <t>52404</t>
  </si>
  <si>
    <t>VC0000038512</t>
  </si>
  <si>
    <t>SHERRY M MURPHY</t>
  </si>
  <si>
    <t>337 NORTHRIDGE DR</t>
  </si>
  <si>
    <t>VC0000044576</t>
  </si>
  <si>
    <t>BARNES AGENCY</t>
  </si>
  <si>
    <t>927 THIRD AVENUE SUITE 103C</t>
  </si>
  <si>
    <t>25711</t>
  </si>
  <si>
    <t>VC0000051097</t>
  </si>
  <si>
    <t>TECHNOLUTIONS INC</t>
  </si>
  <si>
    <t>157 CHURCH STREET 22ND FLOOR</t>
  </si>
  <si>
    <t>NEW HAVEN</t>
  </si>
  <si>
    <t>CT</t>
  </si>
  <si>
    <t>06510</t>
  </si>
  <si>
    <t>VC0000052070</t>
  </si>
  <si>
    <t>DIGITAL ASSURANCE CERTIFICATION LLC</t>
  </si>
  <si>
    <t>315 E ROBINSON ST SUITE 300</t>
  </si>
  <si>
    <t>ORLANDO</t>
  </si>
  <si>
    <t>FL</t>
  </si>
  <si>
    <t>32801</t>
  </si>
  <si>
    <t>VC0000052183</t>
  </si>
  <si>
    <t>MONGOOSE RESEARCH INC</t>
  </si>
  <si>
    <t>6506 E QUAKER ST SUITE 202</t>
  </si>
  <si>
    <t>ORCHARD PARK</t>
  </si>
  <si>
    <t>14127</t>
  </si>
  <si>
    <t>VC0000052230</t>
  </si>
  <si>
    <t>REDSHELF INC</t>
  </si>
  <si>
    <t>500 N DEARBORN STE 1200</t>
  </si>
  <si>
    <t>60654</t>
  </si>
  <si>
    <t>VC0000054766</t>
  </si>
  <si>
    <t>PANGEA GROUP LLC</t>
  </si>
  <si>
    <t>1817 TAYLOR AVE STE A</t>
  </si>
  <si>
    <t>LOUISVILLE</t>
  </si>
  <si>
    <t>40213</t>
  </si>
  <si>
    <t>VC0000063171</t>
  </si>
  <si>
    <t>CANDID CAREER LLC</t>
  </si>
  <si>
    <t>518 FIRST ST</t>
  </si>
  <si>
    <t>ANNAPOLIS</t>
  </si>
  <si>
    <t>21403</t>
  </si>
  <si>
    <t>VC0000064955</t>
  </si>
  <si>
    <t>EAB</t>
  </si>
  <si>
    <t>PO BOX 603519</t>
  </si>
  <si>
    <t>282603519</t>
  </si>
  <si>
    <t>VC0000070936</t>
  </si>
  <si>
    <t>RB MARKETPLACE LLC</t>
  </si>
  <si>
    <t>6440 S WASATCH BLVD STE 200</t>
  </si>
  <si>
    <t>SALT LAKE CITY</t>
  </si>
  <si>
    <t>UT</t>
  </si>
  <si>
    <t>84121</t>
  </si>
  <si>
    <t>VC0000073587</t>
  </si>
  <si>
    <t>AGILE5 TECHNOLOGIES INC</t>
  </si>
  <si>
    <t>1000 TECHNOLOGY DRIVE</t>
  </si>
  <si>
    <t>FAIRMONT</t>
  </si>
  <si>
    <t>26554</t>
  </si>
  <si>
    <t>VC0000076467</t>
  </si>
  <si>
    <t>Refurble Inc</t>
  </si>
  <si>
    <t>65 E Palatine Rd #203</t>
  </si>
  <si>
    <t>Prospect Heights</t>
  </si>
  <si>
    <t>60070</t>
  </si>
  <si>
    <t>VC0000077072</t>
  </si>
  <si>
    <t>HANDSHAKE</t>
  </si>
  <si>
    <t>225 BUSH ST FL 12</t>
  </si>
  <si>
    <t>94104</t>
  </si>
  <si>
    <t>VC0000077747</t>
  </si>
  <si>
    <t>ADVANTAGE DESIGN GROUP</t>
  </si>
  <si>
    <t>6877 PHILLIPS INDUSTRIAL BLVD</t>
  </si>
  <si>
    <t>JACKSONVILLE</t>
  </si>
  <si>
    <t>32256</t>
  </si>
  <si>
    <t>VC0000080414</t>
  </si>
  <si>
    <t>NEWLANE FINANCE COMPANY</t>
  </si>
  <si>
    <t>PO BOX 7358</t>
  </si>
  <si>
    <t>19101</t>
  </si>
  <si>
    <t>VC0000083831</t>
  </si>
  <si>
    <t>TEAYS MAIDS</t>
  </si>
  <si>
    <t>3814 TEAYS VALLEY RD</t>
  </si>
  <si>
    <t>VC0000085578</t>
  </si>
  <si>
    <t>ETHINK EDUCATION LLC</t>
  </si>
  <si>
    <t>1402 WILLIAMS ST</t>
  </si>
  <si>
    <t>21230</t>
  </si>
  <si>
    <t>VC0000086089</t>
  </si>
  <si>
    <t>PIONEER TRAILS INC</t>
  </si>
  <si>
    <t>7572 SR 241</t>
  </si>
  <si>
    <t>MILLERSBURG</t>
  </si>
  <si>
    <t>44654</t>
  </si>
  <si>
    <t>VC0000088247</t>
  </si>
  <si>
    <t>GARB ALTERNATIVE SPORTWEAR INC</t>
  </si>
  <si>
    <t>730 S JASON STREET UNIT #34</t>
  </si>
  <si>
    <t>DENVER</t>
  </si>
  <si>
    <t>80223</t>
  </si>
  <si>
    <t>VC0000088391</t>
  </si>
  <si>
    <t>FROMUTH TENNIS</t>
  </si>
  <si>
    <t>1100 ROCKY DR</t>
  </si>
  <si>
    <t>WEST LAWN</t>
  </si>
  <si>
    <t>19609</t>
  </si>
  <si>
    <t>VC0000088624</t>
  </si>
  <si>
    <t>SIDEARM SPORTS LLC</t>
  </si>
  <si>
    <t>PO BOX 843038</t>
  </si>
  <si>
    <t>64184-3038</t>
  </si>
  <si>
    <t>VC0000088999</t>
  </si>
  <si>
    <t>WILEY EDU LLC</t>
  </si>
  <si>
    <t>PO BOX 416571</t>
  </si>
  <si>
    <t>02241</t>
  </si>
  <si>
    <t>VC0000091399</t>
  </si>
  <si>
    <t>APPLIED RESEARCH FOUNDATION OF WEST VIRGINIA</t>
  </si>
  <si>
    <t>219 ROCK STREET</t>
  </si>
  <si>
    <t>BLUEFIELD</t>
  </si>
  <si>
    <t>24701</t>
  </si>
  <si>
    <t>VC0000093663</t>
  </si>
  <si>
    <t>BNA CONSTRUCTION INC</t>
  </si>
  <si>
    <t>#1 PUTNAM BUSINESS PARK DR</t>
  </si>
  <si>
    <t>FRAZIERS BOTTOM</t>
  </si>
  <si>
    <t>25082</t>
  </si>
  <si>
    <t>VC0000096368</t>
  </si>
  <si>
    <t>TBC INVESTMENTS LLC</t>
  </si>
  <si>
    <t>1965 SCOTT DEPOT RD</t>
  </si>
  <si>
    <t>VC0000097770</t>
  </si>
  <si>
    <t>CDW GOVERNMENT</t>
  </si>
  <si>
    <t>75 REMITTANCE DR STE 1515</t>
  </si>
  <si>
    <t>60675-1515</t>
  </si>
  <si>
    <t>VC0000100756</t>
  </si>
  <si>
    <t>ZUMASYS INC</t>
  </si>
  <si>
    <t>1050 CALLE AMANECER STE A</t>
  </si>
  <si>
    <t>SAN CLEMENTE</t>
  </si>
  <si>
    <t>92673</t>
  </si>
  <si>
    <t>VC0000103981</t>
  </si>
  <si>
    <t>SJ CONSULTING LLC</t>
  </si>
  <si>
    <t>14 ALLIGATOR COVE</t>
  </si>
  <si>
    <t>SANTA ROSA BEACH</t>
  </si>
  <si>
    <t>32459</t>
  </si>
  <si>
    <t>VC0000106821</t>
  </si>
  <si>
    <t>IMPACT VENTURES LLC</t>
  </si>
  <si>
    <t>931 MONROE DR NE SUITE A102-332</t>
  </si>
  <si>
    <t>30308</t>
  </si>
  <si>
    <t>VC0000107067</t>
  </si>
  <si>
    <t>THE TREE SOLUTIONS WEST VIRGINIA LLC</t>
  </si>
  <si>
    <t>736 GRACE AVE</t>
  </si>
  <si>
    <t>VC0000108936</t>
  </si>
  <si>
    <t>WAYBETTER MARKETING INC</t>
  </si>
  <si>
    <t>4001 CHATHAM RD</t>
  </si>
  <si>
    <t>ELLICOTT CITY</t>
  </si>
  <si>
    <t>21042</t>
  </si>
  <si>
    <t>VC0000109906</t>
  </si>
  <si>
    <t>SUMMIT SPORTSWEAR INC</t>
  </si>
  <si>
    <t>800 W 47TH STREET SUITE 620</t>
  </si>
  <si>
    <t>64112</t>
  </si>
  <si>
    <t>VC0000111238</t>
  </si>
  <si>
    <t>REVITALIZATION STRATEGIES LLC</t>
  </si>
  <si>
    <t>1706 GALES STREET NE</t>
  </si>
  <si>
    <t>VC0000116191</t>
  </si>
  <si>
    <t>MODO LABS INC</t>
  </si>
  <si>
    <t>100 CAMBRIDGEPARK DRIVE SUITE 200</t>
  </si>
  <si>
    <t>CAMBRIDGE</t>
  </si>
  <si>
    <t>02140</t>
  </si>
  <si>
    <t>VC0000120128</t>
  </si>
  <si>
    <t>MNP ENTERPRISES LLC</t>
  </si>
  <si>
    <t>4701 E ENGLISH</t>
  </si>
  <si>
    <t>WICHITA</t>
  </si>
  <si>
    <t>67218</t>
  </si>
  <si>
    <t>VC0000120696</t>
  </si>
  <si>
    <t>LIVE LIFE HEADPHONES LLC</t>
  </si>
  <si>
    <t>3478 LAKESIDE DR NE APT 1605</t>
  </si>
  <si>
    <t>30326</t>
  </si>
  <si>
    <t>VC0000121493</t>
  </si>
  <si>
    <t>PREMIER ENERGY SYSTEMS</t>
  </si>
  <si>
    <t>PO BOX 199</t>
  </si>
  <si>
    <t>VC0000121833</t>
  </si>
  <si>
    <t>MCM BRANDS</t>
  </si>
  <si>
    <t>PO BOX 23088</t>
  </si>
  <si>
    <t>TAMPA</t>
  </si>
  <si>
    <t>336232088</t>
  </si>
  <si>
    <t>VC0000124620</t>
  </si>
  <si>
    <t>AFS INTERCULTURAL PROGRAMS INC</t>
  </si>
  <si>
    <t>5 HANOVER SQUARE SUITE 200 2ND FLOOR</t>
  </si>
  <si>
    <t>10004</t>
  </si>
  <si>
    <t>VC0000124900</t>
  </si>
  <si>
    <t>KAPLAN NORTH AMERICA LLC</t>
  </si>
  <si>
    <t>12735 MORRIS RD STE 260</t>
  </si>
  <si>
    <t>ALPHARETTA</t>
  </si>
  <si>
    <t>30004</t>
  </si>
  <si>
    <t>VS0000013587</t>
  </si>
  <si>
    <t>CREDE LAWN SERVICE LLC</t>
  </si>
  <si>
    <t>5897 Teays Valley Rd</t>
  </si>
  <si>
    <t>Scott Depot</t>
  </si>
  <si>
    <t>25560-7687</t>
  </si>
  <si>
    <t>zach@credelawncare.com</t>
  </si>
  <si>
    <t>VS0000023492</t>
  </si>
  <si>
    <t>SIG MANAGEMENT LLC</t>
  </si>
  <si>
    <t>118 CHURCH ST</t>
  </si>
  <si>
    <t>VS0000039923</t>
  </si>
  <si>
    <t>MOUNTAINEER HOOD AND EXHAUST CLEANING LLC</t>
  </si>
  <si>
    <t>615 MASON DIXON HWY</t>
  </si>
  <si>
    <t>26501</t>
  </si>
  <si>
    <t>mountaineerhoodandexhaust@gmail.com</t>
  </si>
  <si>
    <t>Senior VP for Strategic Finance</t>
  </si>
  <si>
    <t>PLEASE OPEN IN EXCEL, DO NOT USE GOOGLE SHEETS!</t>
  </si>
  <si>
    <t>5000 Fairlawn Ave.</t>
  </si>
  <si>
    <t>Vendor Lookup</t>
  </si>
  <si>
    <t>Name:</t>
  </si>
  <si>
    <t>Address:</t>
  </si>
  <si>
    <t>City, State, Zip:</t>
  </si>
  <si>
    <t>Vendor Email:</t>
  </si>
  <si>
    <t>wvOASIS #:</t>
  </si>
  <si>
    <t>Use the Drop Down Box to find your codes (Backspace to clear seach).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</si>
</sst>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rgb="FFFF0000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b/>
      <i/>
      <sz val="11"/>
      <name val="Arial"/>
      <family val="2"/>
    </font>
    <font>
      <b/>
      <sz val="16"/>
      <name val="Castellar"/>
      <family val="1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1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right" wrapText="1"/>
    </xf>
    <xf numFmtId="0" fontId="6" fillId="0" borderId="7" xfId="0" applyFont="1" applyFill="1" applyBorder="1" applyAlignment="1" applyProtection="1">
      <alignment horizontal="right" wrapText="1"/>
    </xf>
    <xf numFmtId="0" fontId="13" fillId="4" borderId="0" xfId="0" applyFont="1" applyFill="1" applyAlignment="1" applyProtection="1">
      <alignment wrapText="1"/>
    </xf>
    <xf numFmtId="0" fontId="14" fillId="3" borderId="0" xfId="0" applyFont="1" applyFill="1"/>
    <xf numFmtId="0" fontId="14" fillId="3" borderId="0" xfId="0" applyFont="1" applyFill="1" applyAlignment="1">
      <alignment vertical="center"/>
    </xf>
    <xf numFmtId="0" fontId="14" fillId="4" borderId="0" xfId="0" applyFont="1" applyFill="1"/>
    <xf numFmtId="0" fontId="3" fillId="3" borderId="0" xfId="0" applyFont="1" applyFill="1" applyProtection="1"/>
    <xf numFmtId="0" fontId="3" fillId="4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" fillId="4" borderId="0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164" fontId="6" fillId="2" borderId="23" xfId="1" applyNumberFormat="1" applyFont="1" applyFill="1" applyBorder="1" applyAlignment="1" applyProtection="1">
      <alignment horizontal="right" vertical="center" shrinkToFit="1"/>
      <protection locked="0"/>
    </xf>
    <xf numFmtId="0" fontId="14" fillId="4" borderId="0" xfId="0" applyFont="1" applyFill="1" applyAlignment="1">
      <alignment horizontal="center" wrapText="1"/>
    </xf>
    <xf numFmtId="0" fontId="3" fillId="2" borderId="0" xfId="0" applyFont="1" applyFill="1" applyBorder="1" applyProtection="1"/>
    <xf numFmtId="0" fontId="1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5" fillId="3" borderId="0" xfId="0" applyFont="1" applyFill="1"/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shrinkToFit="1"/>
    </xf>
    <xf numFmtId="164" fontId="6" fillId="2" borderId="5" xfId="1" applyNumberFormat="1" applyFont="1" applyFill="1" applyBorder="1" applyAlignment="1" applyProtection="1">
      <alignment horizontal="right" vertical="center" shrinkToFit="1"/>
      <protection locked="0"/>
    </xf>
    <xf numFmtId="164" fontId="6" fillId="2" borderId="7" xfId="1" applyNumberFormat="1" applyFont="1" applyFill="1" applyBorder="1" applyAlignment="1" applyProtection="1">
      <alignment horizontal="right" vertical="center" shrinkToFit="1"/>
      <protection locked="0"/>
    </xf>
    <xf numFmtId="7" fontId="6" fillId="2" borderId="34" xfId="1" applyNumberFormat="1" applyFont="1" applyFill="1" applyBorder="1" applyAlignment="1" applyProtection="1">
      <alignment horizontal="right" vertical="center" shrinkToFit="1"/>
    </xf>
    <xf numFmtId="7" fontId="8" fillId="0" borderId="4" xfId="0" applyNumberFormat="1" applyFont="1" applyBorder="1" applyAlignment="1" applyProtection="1">
      <alignment horizontal="right" vertical="center" wrapText="1"/>
    </xf>
    <xf numFmtId="0" fontId="1" fillId="2" borderId="22" xfId="0" applyFont="1" applyFill="1" applyBorder="1" applyAlignment="1" applyProtection="1">
      <alignment vertical="center" textRotation="90"/>
    </xf>
    <xf numFmtId="0" fontId="1" fillId="2" borderId="19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 textRotation="90"/>
    </xf>
    <xf numFmtId="0" fontId="1" fillId="2" borderId="27" xfId="0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wrapText="1"/>
    </xf>
    <xf numFmtId="0" fontId="4" fillId="2" borderId="36" xfId="0" applyFont="1" applyFill="1" applyBorder="1" applyAlignment="1" applyProtection="1">
      <alignment horizontal="left" vertical="center" shrinkToFit="1"/>
      <protection locked="0"/>
    </xf>
    <xf numFmtId="0" fontId="4" fillId="2" borderId="36" xfId="0" applyFont="1" applyFill="1" applyBorder="1" applyAlignment="1" applyProtection="1">
      <alignment vertical="center" shrinkToFit="1"/>
      <protection locked="0"/>
    </xf>
    <xf numFmtId="0" fontId="1" fillId="2" borderId="38" xfId="0" applyFont="1" applyFill="1" applyBorder="1" applyAlignment="1" applyProtection="1">
      <alignment vertical="center"/>
    </xf>
    <xf numFmtId="0" fontId="1" fillId="2" borderId="40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/>
    <xf numFmtId="0" fontId="0" fillId="2" borderId="0" xfId="0" applyFill="1" applyBorder="1"/>
    <xf numFmtId="0" fontId="0" fillId="0" borderId="42" xfId="0" applyBorder="1" applyAlignment="1" applyProtection="1">
      <alignment horizontal="left" vertical="center"/>
      <protection locked="0"/>
    </xf>
    <xf numFmtId="44" fontId="0" fillId="0" borderId="36" xfId="1" applyFont="1" applyBorder="1" applyAlignment="1" applyProtection="1">
      <alignment horizontal="left" vertical="center"/>
      <protection locked="0"/>
    </xf>
    <xf numFmtId="0" fontId="0" fillId="5" borderId="42" xfId="0" applyFill="1" applyBorder="1"/>
    <xf numFmtId="44" fontId="0" fillId="0" borderId="36" xfId="1" applyFont="1" applyBorder="1"/>
    <xf numFmtId="0" fontId="0" fillId="5" borderId="44" xfId="0" applyFill="1" applyBorder="1"/>
    <xf numFmtId="0" fontId="0" fillId="5" borderId="36" xfId="0" applyFill="1" applyBorder="1"/>
    <xf numFmtId="0" fontId="6" fillId="0" borderId="7" xfId="0" applyFont="1" applyBorder="1" applyProtection="1"/>
    <xf numFmtId="0" fontId="7" fillId="0" borderId="0" xfId="0" applyFont="1" applyBorder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6" fillId="0" borderId="0" xfId="0" applyFont="1" applyBorder="1" applyProtection="1"/>
    <xf numFmtId="0" fontId="21" fillId="0" borderId="8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14" fillId="4" borderId="0" xfId="0" applyFont="1" applyFill="1" applyAlignment="1">
      <alignment vertical="center" wrapText="1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164" fontId="6" fillId="2" borderId="8" xfId="1" applyNumberFormat="1" applyFont="1" applyFill="1" applyBorder="1" applyAlignment="1" applyProtection="1">
      <alignment horizontal="right" vertical="center" shrinkToFit="1"/>
      <protection locked="0"/>
    </xf>
    <xf numFmtId="7" fontId="6" fillId="2" borderId="23" xfId="1" applyNumberFormat="1" applyFont="1" applyFill="1" applyBorder="1" applyAlignment="1" applyProtection="1">
      <alignment horizontal="right" vertical="center" shrinkToFit="1"/>
    </xf>
    <xf numFmtId="0" fontId="1" fillId="3" borderId="0" xfId="0" applyFont="1" applyFill="1"/>
    <xf numFmtId="0" fontId="0" fillId="3" borderId="0" xfId="0" applyFill="1"/>
    <xf numFmtId="0" fontId="1" fillId="0" borderId="42" xfId="0" applyFont="1" applyBorder="1" applyAlignment="1" applyProtection="1">
      <alignment horizontal="left" vertical="center"/>
    </xf>
    <xf numFmtId="14" fontId="6" fillId="0" borderId="15" xfId="1" applyNumberFormat="1" applyFont="1" applyBorder="1" applyAlignment="1" applyProtection="1">
      <alignment horizontal="right" vertical="center" wrapText="1"/>
      <protection locked="0"/>
    </xf>
    <xf numFmtId="14" fontId="6" fillId="0" borderId="14" xfId="1" applyNumberFormat="1" applyFont="1" applyBorder="1" applyAlignment="1" applyProtection="1">
      <alignment horizontal="right" vertical="center" wrapText="1"/>
      <protection locked="0"/>
    </xf>
    <xf numFmtId="14" fontId="6" fillId="0" borderId="18" xfId="1" applyNumberFormat="1" applyFont="1" applyBorder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</xf>
    <xf numFmtId="7" fontId="6" fillId="0" borderId="43" xfId="1" applyNumberFormat="1" applyFont="1" applyBorder="1" applyAlignment="1" applyProtection="1">
      <alignment horizontal="right" vertical="center" wrapText="1"/>
    </xf>
    <xf numFmtId="7" fontId="6" fillId="0" borderId="36" xfId="1" applyNumberFormat="1" applyFont="1" applyBorder="1" applyAlignment="1" applyProtection="1">
      <alignment horizontal="right" vertical="center" wrapText="1"/>
    </xf>
    <xf numFmtId="7" fontId="6" fillId="0" borderId="46" xfId="1" applyNumberFormat="1" applyFont="1" applyBorder="1" applyAlignment="1" applyProtection="1">
      <alignment horizontal="right" vertical="center" wrapText="1"/>
    </xf>
    <xf numFmtId="0" fontId="3" fillId="0" borderId="8" xfId="0" applyFont="1" applyFill="1" applyBorder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6" fillId="0" borderId="47" xfId="0" applyFont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14" fontId="6" fillId="0" borderId="49" xfId="1" applyNumberFormat="1" applyFont="1" applyBorder="1" applyAlignment="1" applyProtection="1">
      <alignment horizontal="right" vertical="center" wrapText="1"/>
      <protection locked="0"/>
    </xf>
    <xf numFmtId="7" fontId="6" fillId="0" borderId="50" xfId="1" applyNumberFormat="1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0" fontId="18" fillId="4" borderId="0" xfId="0" applyFont="1" applyFill="1" applyAlignment="1">
      <alignment horizontal="center" wrapText="1"/>
    </xf>
    <xf numFmtId="0" fontId="8" fillId="6" borderId="41" xfId="0" applyFont="1" applyFill="1" applyBorder="1" applyAlignment="1" applyProtection="1">
      <alignment horizontal="right" vertical="center" wrapText="1"/>
    </xf>
    <xf numFmtId="0" fontId="8" fillId="6" borderId="23" xfId="0" applyFont="1" applyFill="1" applyBorder="1" applyAlignment="1" applyProtection="1">
      <alignment horizontal="center" vertical="center" wrapText="1"/>
    </xf>
    <xf numFmtId="14" fontId="11" fillId="6" borderId="4" xfId="0" applyNumberFormat="1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</xf>
    <xf numFmtId="0" fontId="4" fillId="6" borderId="42" xfId="0" applyFont="1" applyFill="1" applyBorder="1" applyAlignment="1" applyProtection="1">
      <alignment horizontal="center" vertical="center" wrapText="1"/>
    </xf>
    <xf numFmtId="0" fontId="25" fillId="6" borderId="14" xfId="0" applyFont="1" applyFill="1" applyBorder="1" applyAlignment="1" applyProtection="1">
      <alignment horizontal="center" vertical="center" wrapText="1"/>
    </xf>
    <xf numFmtId="0" fontId="4" fillId="6" borderId="4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vertical="center" textRotation="90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4" fillId="3" borderId="0" xfId="0" applyFont="1" applyFill="1" applyAlignment="1">
      <alignment horizontal="left" vertical="center"/>
    </xf>
    <xf numFmtId="0" fontId="3" fillId="2" borderId="27" xfId="0" applyFont="1" applyFill="1" applyBorder="1" applyAlignment="1" applyProtection="1"/>
    <xf numFmtId="44" fontId="10" fillId="2" borderId="0" xfId="1" applyFont="1" applyFill="1" applyBorder="1" applyAlignment="1" applyProtection="1">
      <alignment horizontal="left" vertical="top" wrapText="1"/>
    </xf>
    <xf numFmtId="0" fontId="3" fillId="2" borderId="40" xfId="0" applyFont="1" applyFill="1" applyBorder="1" applyAlignment="1" applyProtection="1"/>
    <xf numFmtId="44" fontId="10" fillId="2" borderId="19" xfId="1" applyFont="1" applyFill="1" applyBorder="1" applyAlignment="1" applyProtection="1">
      <alignment horizontal="right" vertical="top" wrapText="1"/>
    </xf>
    <xf numFmtId="44" fontId="10" fillId="2" borderId="0" xfId="1" applyFont="1" applyFill="1" applyBorder="1" applyAlignment="1" applyProtection="1">
      <alignment horizontal="right" vertical="top" wrapText="1"/>
    </xf>
    <xf numFmtId="0" fontId="10" fillId="2" borderId="1" xfId="0" applyFont="1" applyFill="1" applyBorder="1" applyAlignment="1" applyProtection="1">
      <alignment horizontal="center" vertical="top"/>
    </xf>
    <xf numFmtId="0" fontId="3" fillId="2" borderId="17" xfId="0" applyFont="1" applyFill="1" applyBorder="1" applyAlignment="1" applyProtection="1"/>
    <xf numFmtId="0" fontId="3" fillId="2" borderId="27" xfId="0" applyFont="1" applyFill="1" applyBorder="1" applyProtection="1"/>
    <xf numFmtId="0" fontId="3" fillId="2" borderId="0" xfId="0" applyFont="1" applyFill="1" applyProtection="1"/>
    <xf numFmtId="0" fontId="11" fillId="0" borderId="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29" fillId="0" borderId="0" xfId="0" applyFont="1" applyAlignment="1">
      <alignment horizontal="left"/>
    </xf>
    <xf numFmtId="49" fontId="29" fillId="0" borderId="0" xfId="0" applyNumberFormat="1" applyFont="1" applyAlignment="1">
      <alignment horizontal="center"/>
    </xf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49" fontId="30" fillId="0" borderId="0" xfId="0" applyNumberFormat="1" applyFont="1" applyFill="1" applyAlignment="1"/>
    <xf numFmtId="49" fontId="31" fillId="0" borderId="0" xfId="0" applyNumberFormat="1" applyFont="1" applyFill="1" applyAlignment="1"/>
    <xf numFmtId="49" fontId="31" fillId="0" borderId="0" xfId="0" applyNumberFormat="1" applyFont="1" applyFill="1" applyAlignment="1">
      <alignment wrapText="1"/>
    </xf>
    <xf numFmtId="0" fontId="0" fillId="0" borderId="0" xfId="0" applyFill="1" applyAlignment="1"/>
    <xf numFmtId="0" fontId="0" fillId="0" borderId="0" xfId="0" applyFill="1"/>
    <xf numFmtId="0" fontId="4" fillId="2" borderId="0" xfId="0" applyFont="1" applyFill="1" applyBorder="1" applyAlignment="1" applyProtection="1">
      <alignment horizontal="left" shrinkToFit="1"/>
      <protection locked="0"/>
    </xf>
    <xf numFmtId="0" fontId="33" fillId="4" borderId="0" xfId="0" applyFont="1" applyFill="1" applyProtection="1"/>
    <xf numFmtId="0" fontId="6" fillId="0" borderId="2" xfId="0" applyFont="1" applyBorder="1" applyProtection="1"/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top"/>
    </xf>
    <xf numFmtId="0" fontId="24" fillId="3" borderId="0" xfId="0" applyFont="1" applyFill="1" applyAlignment="1">
      <alignment horizontal="left" vertical="center"/>
    </xf>
    <xf numFmtId="0" fontId="4" fillId="2" borderId="25" xfId="0" applyFont="1" applyFill="1" applyBorder="1" applyAlignment="1" applyProtection="1">
      <alignment shrinkToFit="1"/>
      <protection locked="0"/>
    </xf>
    <xf numFmtId="0" fontId="15" fillId="3" borderId="0" xfId="0" applyFont="1" applyFill="1" applyAlignment="1">
      <alignment horizontal="center"/>
    </xf>
    <xf numFmtId="0" fontId="17" fillId="3" borderId="0" xfId="2" applyFill="1" applyAlignment="1" applyProtection="1">
      <alignment horizontal="center"/>
      <protection locked="0"/>
    </xf>
    <xf numFmtId="0" fontId="20" fillId="4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19" fillId="3" borderId="22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6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 shrinkToFit="1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4" fontId="10" fillId="2" borderId="39" xfId="1" applyFont="1" applyFill="1" applyBorder="1" applyAlignment="1" applyProtection="1">
      <alignment horizontal="center" vertical="top" wrapText="1"/>
    </xf>
    <xf numFmtId="44" fontId="10" fillId="2" borderId="27" xfId="1" applyFont="1" applyFill="1" applyBorder="1" applyAlignment="1" applyProtection="1">
      <alignment horizontal="center" vertical="top" wrapText="1"/>
    </xf>
    <xf numFmtId="44" fontId="10" fillId="2" borderId="39" xfId="1" applyFont="1" applyFill="1" applyBorder="1" applyAlignment="1" applyProtection="1">
      <alignment horizontal="left" vertical="top" wrapText="1"/>
    </xf>
    <xf numFmtId="44" fontId="10" fillId="2" borderId="27" xfId="1" applyFont="1" applyFill="1" applyBorder="1" applyAlignment="1" applyProtection="1">
      <alignment horizontal="left" vertical="top" wrapText="1"/>
    </xf>
    <xf numFmtId="0" fontId="0" fillId="5" borderId="14" xfId="0" applyFill="1" applyBorder="1" applyAlignment="1">
      <alignment horizontal="center"/>
    </xf>
    <xf numFmtId="0" fontId="5" fillId="0" borderId="5" xfId="0" applyFont="1" applyBorder="1" applyAlignment="1" applyProtection="1">
      <alignment horizontal="left" vertical="center" textRotation="45" wrapText="1"/>
    </xf>
    <xf numFmtId="0" fontId="5" fillId="0" borderId="6" xfId="0" applyFont="1" applyBorder="1" applyAlignment="1" applyProtection="1">
      <alignment horizontal="left" vertical="center" textRotation="45" wrapText="1"/>
    </xf>
    <xf numFmtId="0" fontId="5" fillId="0" borderId="7" xfId="0" applyFont="1" applyBorder="1" applyAlignment="1" applyProtection="1">
      <alignment horizontal="left" vertical="center" textRotation="45" wrapText="1"/>
    </xf>
    <xf numFmtId="0" fontId="5" fillId="0" borderId="0" xfId="0" applyFont="1" applyBorder="1" applyAlignment="1" applyProtection="1">
      <alignment horizontal="left" vertical="center" textRotation="45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left" vertical="center"/>
    </xf>
    <xf numFmtId="0" fontId="11" fillId="6" borderId="16" xfId="0" applyFont="1" applyFill="1" applyBorder="1" applyAlignment="1" applyProtection="1">
      <alignment horizontal="left" vertical="center"/>
    </xf>
    <xf numFmtId="0" fontId="8" fillId="6" borderId="11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12" fillId="6" borderId="1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Border="1" applyAlignment="1" applyProtection="1">
      <alignment horizontal="left" shrinkToFit="1"/>
      <protection locked="0"/>
    </xf>
    <xf numFmtId="0" fontId="4" fillId="2" borderId="25" xfId="0" applyFont="1" applyFill="1" applyBorder="1" applyAlignment="1" applyProtection="1">
      <alignment horizontal="left" shrinkToFit="1"/>
      <protection locked="0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1" fillId="0" borderId="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3" borderId="0" xfId="0" applyFont="1" applyFill="1" applyAlignment="1">
      <alignment horizontal="left" vertical="center"/>
    </xf>
    <xf numFmtId="14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top"/>
    </xf>
    <xf numFmtId="0" fontId="10" fillId="2" borderId="1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shrinkToFit="1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0" fillId="5" borderId="18" xfId="0" applyFill="1" applyBorder="1" applyAlignment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0" fillId="5" borderId="3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44" fontId="10" fillId="2" borderId="37" xfId="1" applyFont="1" applyFill="1" applyBorder="1" applyAlignment="1" applyProtection="1">
      <alignment horizontal="left" vertical="top" wrapText="1"/>
    </xf>
    <xf numFmtId="44" fontId="10" fillId="2" borderId="19" xfId="1" applyFont="1" applyFill="1" applyBorder="1" applyAlignment="1" applyProtection="1">
      <alignment horizontal="left" vertical="top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left" vertical="top" wrapText="1"/>
    </xf>
    <xf numFmtId="0" fontId="4" fillId="6" borderId="6" xfId="0" applyFont="1" applyFill="1" applyBorder="1" applyAlignment="1" applyProtection="1">
      <alignment horizontal="left" vertical="top"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top" wrapText="1"/>
    </xf>
    <xf numFmtId="0" fontId="2" fillId="6" borderId="12" xfId="0" applyFont="1" applyFill="1" applyBorder="1" applyAlignment="1" applyProtection="1">
      <alignment horizontal="left" vertical="top" wrapText="1"/>
    </xf>
    <xf numFmtId="0" fontId="14" fillId="4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center" wrapText="1"/>
    </xf>
    <xf numFmtId="0" fontId="14" fillId="3" borderId="22" xfId="0" applyFont="1" applyFill="1" applyBorder="1" applyAlignment="1">
      <alignment horizontal="left" vertical="top"/>
    </xf>
    <xf numFmtId="0" fontId="14" fillId="3" borderId="19" xfId="0" applyFont="1" applyFill="1" applyBorder="1" applyAlignment="1">
      <alignment horizontal="left" vertical="top"/>
    </xf>
    <xf numFmtId="0" fontId="14" fillId="3" borderId="24" xfId="0" applyFont="1" applyFill="1" applyBorder="1" applyAlignment="1">
      <alignment horizontal="left" vertical="top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1" fillId="0" borderId="9" xfId="0" applyNumberFormat="1" applyFont="1" applyFill="1" applyBorder="1" applyAlignment="1" applyProtection="1">
      <alignment horizontal="center" vertical="center"/>
      <protection locked="0"/>
    </xf>
    <xf numFmtId="14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6" borderId="29" xfId="0" applyFont="1" applyFill="1" applyBorder="1" applyAlignment="1" applyProtection="1">
      <alignment horizontal="center" vertical="center" shrinkToFit="1"/>
    </xf>
    <xf numFmtId="0" fontId="11" fillId="6" borderId="30" xfId="0" applyFont="1" applyFill="1" applyBorder="1" applyAlignment="1" applyProtection="1">
      <alignment horizontal="center" vertical="center" shrinkToFit="1"/>
    </xf>
    <xf numFmtId="14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left" vertical="center"/>
    </xf>
    <xf numFmtId="0" fontId="8" fillId="6" borderId="32" xfId="0" applyFont="1" applyFill="1" applyBorder="1" applyAlignment="1" applyProtection="1">
      <alignment horizontal="left" vertical="center"/>
    </xf>
    <xf numFmtId="0" fontId="8" fillId="6" borderId="33" xfId="0" applyFont="1" applyFill="1" applyBorder="1" applyAlignment="1" applyProtection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4" fillId="3" borderId="51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25" xfId="0" applyFont="1" applyFill="1" applyBorder="1" applyAlignment="1">
      <alignment horizontal="left" vertical="top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/>
      <protection locked="0"/>
    </xf>
    <xf numFmtId="44" fontId="10" fillId="2" borderId="45" xfId="1" applyFont="1" applyFill="1" applyBorder="1" applyAlignment="1" applyProtection="1">
      <alignment horizontal="left" vertical="top" wrapText="1"/>
    </xf>
    <xf numFmtId="44" fontId="10" fillId="2" borderId="17" xfId="1" applyFont="1" applyFill="1" applyBorder="1" applyAlignment="1" applyProtection="1">
      <alignment horizontal="left" vertical="top" wrapText="1"/>
    </xf>
    <xf numFmtId="0" fontId="33" fillId="4" borderId="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6" borderId="21" xfId="0" applyFont="1" applyFill="1" applyBorder="1" applyAlignment="1" applyProtection="1">
      <alignment horizontal="left" vertical="center" wrapText="1"/>
    </xf>
    <xf numFmtId="0" fontId="8" fillId="6" borderId="17" xfId="0" applyFont="1" applyFill="1" applyBorder="1" applyAlignment="1" applyProtection="1">
      <alignment horizontal="left" vertical="center" wrapText="1"/>
    </xf>
    <xf numFmtId="0" fontId="8" fillId="6" borderId="16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shrinkToFit="1"/>
      <protection locked="0"/>
    </xf>
    <xf numFmtId="0" fontId="4" fillId="0" borderId="27" xfId="0" applyFont="1" applyFill="1" applyBorder="1" applyAlignment="1" applyProtection="1">
      <alignment horizontal="left" shrinkToFit="1"/>
      <protection locked="0"/>
    </xf>
    <xf numFmtId="0" fontId="4" fillId="0" borderId="28" xfId="0" applyFont="1" applyFill="1" applyBorder="1" applyAlignment="1" applyProtection="1">
      <alignment horizontal="left" shrinkToFit="1"/>
      <protection locked="0"/>
    </xf>
    <xf numFmtId="0" fontId="6" fillId="0" borderId="49" xfId="0" applyFont="1" applyBorder="1" applyAlignment="1" applyProtection="1">
      <alignment horizontal="left" vertical="center" shrinkToFit="1"/>
    </xf>
    <xf numFmtId="0" fontId="14" fillId="3" borderId="26" xfId="0" applyFont="1" applyFill="1" applyBorder="1" applyAlignment="1">
      <alignment horizontal="left" vertical="top"/>
    </xf>
    <xf numFmtId="0" fontId="14" fillId="3" borderId="27" xfId="0" applyFont="1" applyFill="1" applyBorder="1" applyAlignment="1">
      <alignment horizontal="left" vertical="top"/>
    </xf>
    <xf numFmtId="0" fontId="14" fillId="3" borderId="28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</xdr:rowOff>
    </xdr:from>
    <xdr:to>
      <xdr:col>1</xdr:col>
      <xdr:colOff>239683</xdr:colOff>
      <xdr:row>4</xdr:row>
      <xdr:rowOff>34773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" y="179070"/>
          <a:ext cx="193963" cy="674853"/>
        </a:xfrm>
        <a:prstGeom prst="rect">
          <a:avLst/>
        </a:prstGeom>
      </xdr:spPr>
    </xdr:pic>
    <xdr:clientData/>
  </xdr:twoCellAnchor>
  <xdr:twoCellAnchor editAs="oneCell">
    <xdr:from>
      <xdr:col>1</xdr:col>
      <xdr:colOff>690813</xdr:colOff>
      <xdr:row>1</xdr:row>
      <xdr:rowOff>22861</xdr:rowOff>
    </xdr:from>
    <xdr:to>
      <xdr:col>2</xdr:col>
      <xdr:colOff>314144</xdr:colOff>
      <xdr:row>5</xdr:row>
      <xdr:rowOff>401951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688" y="194311"/>
          <a:ext cx="1109231" cy="1188715"/>
        </a:xfrm>
        <a:prstGeom prst="rect">
          <a:avLst/>
        </a:prstGeom>
      </xdr:spPr>
    </xdr:pic>
    <xdr:clientData/>
  </xdr:twoCellAnchor>
  <xdr:twoCellAnchor editAs="oneCell">
    <xdr:from>
      <xdr:col>4</xdr:col>
      <xdr:colOff>144780</xdr:colOff>
      <xdr:row>99</xdr:row>
      <xdr:rowOff>7620</xdr:rowOff>
    </xdr:from>
    <xdr:to>
      <xdr:col>5</xdr:col>
      <xdr:colOff>518160</xdr:colOff>
      <xdr:row>100</xdr:row>
      <xdr:rowOff>529590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20368260"/>
          <a:ext cx="1249680" cy="1249680"/>
        </a:xfrm>
        <a:prstGeom prst="rect">
          <a:avLst/>
        </a:prstGeom>
      </xdr:spPr>
    </xdr:pic>
    <xdr:clientData/>
  </xdr:twoCellAnchor>
  <xdr:twoCellAnchor>
    <xdr:from>
      <xdr:col>8</xdr:col>
      <xdr:colOff>632460</xdr:colOff>
      <xdr:row>100</xdr:row>
      <xdr:rowOff>243840</xdr:rowOff>
    </xdr:from>
    <xdr:to>
      <xdr:col>8</xdr:col>
      <xdr:colOff>929640</xdr:colOff>
      <xdr:row>100</xdr:row>
      <xdr:rowOff>480060</xdr:rowOff>
    </xdr:to>
    <xdr:sp macro="" textlink="">
      <xdr:nvSpPr>
        <xdr:cNvPr id="14" name="Rectangle 13"/>
        <xdr:cNvSpPr/>
      </xdr:nvSpPr>
      <xdr:spPr>
        <a:xfrm>
          <a:off x="6873240" y="21244560"/>
          <a:ext cx="297180" cy="23622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10</xdr:row>
          <xdr:rowOff>19050</xdr:rowOff>
        </xdr:from>
        <xdr:to>
          <xdr:col>7</xdr:col>
          <xdr:colOff>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8</xdr:row>
          <xdr:rowOff>19050</xdr:rowOff>
        </xdr:from>
        <xdr:to>
          <xdr:col>7</xdr:col>
          <xdr:colOff>0</xdr:colOff>
          <xdr:row>8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9</xdr:row>
          <xdr:rowOff>19050</xdr:rowOff>
        </xdr:from>
        <xdr:to>
          <xdr:col>7</xdr:col>
          <xdr:colOff>0</xdr:colOff>
          <xdr:row>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sta.wvsao.gov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T408"/>
  <sheetViews>
    <sheetView tabSelected="1" zoomScaleNormal="100" zoomScaleSheetLayoutView="100" workbookViewId="0">
      <selection activeCell="B8" sqref="B8:F8"/>
    </sheetView>
  </sheetViews>
  <sheetFormatPr defaultColWidth="9.140625" defaultRowHeight="12.75" x14ac:dyDescent="0.2"/>
  <cols>
    <col min="1" max="1" width="2.140625" style="5" customWidth="1"/>
    <col min="2" max="2" width="22.28515625" style="1" customWidth="1"/>
    <col min="3" max="5" width="12.7109375" style="1" customWidth="1"/>
    <col min="6" max="7" width="9.140625" style="1"/>
    <col min="8" max="8" width="13.5703125" style="1" customWidth="1"/>
    <col min="9" max="9" width="22.7109375" style="1" customWidth="1"/>
    <col min="10" max="10" width="1.28515625" style="5" customWidth="1"/>
    <col min="11" max="13" width="9.140625" style="5"/>
    <col min="14" max="14" width="11.140625" style="5" customWidth="1"/>
    <col min="15" max="17" width="9.140625" style="5"/>
    <col min="18" max="18" width="2.85546875" style="5" customWidth="1"/>
    <col min="19" max="19" width="13.5703125" style="5" bestFit="1" customWidth="1"/>
    <col min="20" max="20" width="16.5703125" style="5" customWidth="1"/>
    <col min="21" max="72" width="9.140625" style="5"/>
    <col min="73" max="16384" width="9.140625" style="1"/>
  </cols>
  <sheetData>
    <row r="1" spans="1:72" s="5" customFormat="1" ht="18.75" thickBot="1" x14ac:dyDescent="0.3">
      <c r="A1" s="127"/>
      <c r="B1" s="301" t="s">
        <v>1021</v>
      </c>
      <c r="C1" s="301"/>
      <c r="D1" s="301"/>
      <c r="E1" s="301"/>
      <c r="F1" s="301"/>
      <c r="G1" s="301"/>
      <c r="H1" s="301"/>
      <c r="I1" s="301"/>
    </row>
    <row r="2" spans="1:72" ht="20.25" customHeight="1" thickBot="1" x14ac:dyDescent="0.25">
      <c r="B2" s="168" t="s">
        <v>30</v>
      </c>
      <c r="C2" s="169"/>
      <c r="D2" s="181" t="s">
        <v>5</v>
      </c>
      <c r="E2" s="182"/>
      <c r="F2" s="183"/>
      <c r="G2" s="179" t="s">
        <v>89</v>
      </c>
      <c r="H2" s="179"/>
      <c r="I2" s="180"/>
      <c r="K2" s="134" t="s">
        <v>33</v>
      </c>
      <c r="L2" s="134"/>
      <c r="M2" s="134"/>
      <c r="N2" s="134"/>
      <c r="O2" s="134"/>
      <c r="P2" s="134"/>
      <c r="Q2" s="134"/>
    </row>
    <row r="3" spans="1:72" ht="15.75" customHeight="1" x14ac:dyDescent="0.35">
      <c r="B3" s="170"/>
      <c r="C3" s="171"/>
      <c r="D3" s="185" t="s">
        <v>0</v>
      </c>
      <c r="E3" s="186"/>
      <c r="F3" s="187"/>
      <c r="G3" s="172" t="s">
        <v>88</v>
      </c>
      <c r="H3" s="173"/>
      <c r="I3" s="174"/>
      <c r="J3" s="38"/>
      <c r="K3" s="134" t="s">
        <v>34</v>
      </c>
      <c r="L3" s="134"/>
      <c r="M3" s="134"/>
      <c r="N3" s="134"/>
      <c r="O3" s="134"/>
      <c r="P3" s="134"/>
      <c r="Q3" s="134"/>
    </row>
    <row r="4" spans="1:72" ht="15" customHeight="1" x14ac:dyDescent="0.35">
      <c r="B4" s="170"/>
      <c r="C4" s="171"/>
      <c r="D4" s="185" t="s">
        <v>6</v>
      </c>
      <c r="E4" s="186"/>
      <c r="F4" s="187"/>
      <c r="G4" s="175"/>
      <c r="H4" s="175"/>
      <c r="I4" s="176"/>
      <c r="J4" s="38"/>
      <c r="K4" s="12"/>
      <c r="L4" s="12"/>
    </row>
    <row r="5" spans="1:72" ht="12.75" customHeight="1" x14ac:dyDescent="0.35">
      <c r="B5" s="170"/>
      <c r="C5" s="171"/>
      <c r="D5" s="185" t="s">
        <v>1</v>
      </c>
      <c r="E5" s="186"/>
      <c r="F5" s="187"/>
      <c r="G5" s="175"/>
      <c r="H5" s="175"/>
      <c r="I5" s="176"/>
      <c r="J5" s="38"/>
      <c r="K5" s="14" t="s">
        <v>37</v>
      </c>
      <c r="L5" s="13"/>
      <c r="M5" s="13"/>
      <c r="N5" s="13"/>
      <c r="O5" s="135" t="s">
        <v>35</v>
      </c>
      <c r="P5" s="135"/>
      <c r="Q5" s="135"/>
      <c r="R5" s="15"/>
      <c r="S5" s="15"/>
      <c r="T5" s="15"/>
      <c r="U5" s="15"/>
      <c r="V5" s="15"/>
    </row>
    <row r="6" spans="1:72" ht="33.75" customHeight="1" x14ac:dyDescent="0.2">
      <c r="B6" s="170"/>
      <c r="C6" s="171"/>
      <c r="D6" s="188" t="s">
        <v>45</v>
      </c>
      <c r="E6" s="186"/>
      <c r="F6" s="187"/>
      <c r="G6" s="189" t="s">
        <v>64</v>
      </c>
      <c r="H6" s="189"/>
      <c r="I6" s="190"/>
      <c r="K6" s="136" t="s">
        <v>36</v>
      </c>
      <c r="L6" s="136"/>
      <c r="M6" s="136"/>
      <c r="N6" s="136"/>
      <c r="O6" s="136"/>
      <c r="P6" s="136"/>
      <c r="Q6" s="136"/>
      <c r="R6" s="15"/>
      <c r="S6" s="15"/>
      <c r="T6" s="15"/>
      <c r="U6" s="15"/>
      <c r="V6" s="15"/>
    </row>
    <row r="7" spans="1:72" s="2" customFormat="1" ht="19.899999999999999" customHeight="1" x14ac:dyDescent="0.2">
      <c r="A7" s="6"/>
      <c r="B7" s="303" t="s">
        <v>29</v>
      </c>
      <c r="C7" s="304"/>
      <c r="D7" s="304"/>
      <c r="E7" s="304"/>
      <c r="F7" s="305"/>
      <c r="G7" s="184" t="s">
        <v>50</v>
      </c>
      <c r="H7" s="184"/>
      <c r="I7" s="39"/>
      <c r="J7" s="6"/>
      <c r="K7" s="136"/>
      <c r="L7" s="136"/>
      <c r="M7" s="136"/>
      <c r="N7" s="136"/>
      <c r="O7" s="136"/>
      <c r="P7" s="136"/>
      <c r="Q7" s="136"/>
      <c r="R7" s="15"/>
      <c r="S7" s="15"/>
      <c r="T7" s="15"/>
      <c r="U7" s="15"/>
      <c r="V7" s="1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s="2" customFormat="1" ht="20.100000000000001" customHeight="1" x14ac:dyDescent="0.2">
      <c r="A8" s="6"/>
      <c r="B8" s="195" t="str">
        <f>IF(T9=0," ",T9)</f>
        <v xml:space="preserve"> </v>
      </c>
      <c r="C8" s="196"/>
      <c r="D8" s="196"/>
      <c r="E8" s="196"/>
      <c r="F8" s="197"/>
      <c r="G8" s="194" t="s">
        <v>49</v>
      </c>
      <c r="H8" s="184"/>
      <c r="I8" s="40"/>
      <c r="J8" s="6"/>
      <c r="K8" s="198" t="s">
        <v>43</v>
      </c>
      <c r="L8" s="261"/>
      <c r="M8" s="261"/>
      <c r="N8" s="261"/>
      <c r="O8" s="261"/>
      <c r="P8" s="261"/>
      <c r="Q8" s="261"/>
      <c r="R8" s="6"/>
      <c r="S8" s="129" t="s">
        <v>1023</v>
      </c>
      <c r="T8" s="302"/>
      <c r="U8" s="302"/>
      <c r="V8" s="6"/>
      <c r="W8" s="6"/>
      <c r="X8" s="245"/>
      <c r="Y8" s="245"/>
      <c r="Z8" s="245"/>
      <c r="AA8" s="245"/>
      <c r="AB8" s="245"/>
      <c r="AC8" s="245"/>
      <c r="AD8" s="24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2" customFormat="1" ht="20.100000000000001" customHeight="1" x14ac:dyDescent="0.2">
      <c r="A9" s="6"/>
      <c r="B9" s="195" t="str">
        <f>IF(T10=0," ",T10)</f>
        <v xml:space="preserve"> </v>
      </c>
      <c r="C9" s="196"/>
      <c r="D9" s="196" t="str">
        <f>IF(U10=0," ",U10)</f>
        <v xml:space="preserve"> </v>
      </c>
      <c r="E9" s="196"/>
      <c r="F9" s="197"/>
      <c r="G9" s="33"/>
      <c r="H9" s="34" t="s">
        <v>32</v>
      </c>
      <c r="I9" s="41"/>
      <c r="J9" s="6"/>
      <c r="K9" s="261"/>
      <c r="L9" s="261"/>
      <c r="M9" s="261"/>
      <c r="N9" s="261"/>
      <c r="O9" s="261"/>
      <c r="P9" s="261"/>
      <c r="Q9" s="261"/>
      <c r="R9" s="6"/>
      <c r="S9" s="130" t="s">
        <v>1024</v>
      </c>
      <c r="T9" s="6" t="str">
        <f>_xlfn.IFNA(VLOOKUP(T8,VENDOR!$A$1:$H$201,1,FALSE)," ")</f>
        <v xml:space="preserve"> </v>
      </c>
      <c r="U9" s="6"/>
      <c r="V9" s="6"/>
      <c r="W9" s="6"/>
      <c r="X9" s="245"/>
      <c r="Y9" s="245"/>
      <c r="Z9" s="245"/>
      <c r="AA9" s="245"/>
      <c r="AB9" s="245"/>
      <c r="AC9" s="245"/>
      <c r="AD9" s="24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2" customFormat="1" ht="20.100000000000001" customHeight="1" x14ac:dyDescent="0.25">
      <c r="A10" s="6"/>
      <c r="B10" s="195" t="str">
        <f>IF(T11=0," ",T11)</f>
        <v xml:space="preserve"> </v>
      </c>
      <c r="C10" s="196"/>
      <c r="D10" s="126" t="str">
        <f>IF(U11=0," ",U11)</f>
        <v xml:space="preserve"> </v>
      </c>
      <c r="E10" s="126" t="str">
        <f>IF(V11=0," ",V11)</f>
        <v xml:space="preserve"> </v>
      </c>
      <c r="F10" s="133"/>
      <c r="G10" s="100"/>
      <c r="H10" s="101" t="s">
        <v>63</v>
      </c>
      <c r="I10" s="102"/>
      <c r="J10" s="6"/>
      <c r="K10" s="6"/>
      <c r="L10" s="6"/>
      <c r="M10" s="6"/>
      <c r="N10" s="6"/>
      <c r="O10" s="6"/>
      <c r="P10" s="6"/>
      <c r="Q10" s="6"/>
      <c r="R10" s="6"/>
      <c r="S10" s="130" t="s">
        <v>1025</v>
      </c>
      <c r="T10" s="6" t="str">
        <f>_xlfn.IFNA(VLOOKUP(T8,VENDOR!$A$1:$H$201,2,FALSE)," ")</f>
        <v xml:space="preserve"> </v>
      </c>
      <c r="U10" s="6" t="str">
        <f>_xlfn.IFNA(VLOOKUP(T8,VENDOR!$A$1:$H$667,3,FALSE)," ")</f>
        <v xml:space="preserve"> </v>
      </c>
      <c r="V10" s="6"/>
      <c r="W10" s="6"/>
      <c r="X10" s="90"/>
      <c r="Y10" s="90"/>
      <c r="Z10" s="90"/>
      <c r="AA10" s="90"/>
      <c r="AB10" s="90"/>
      <c r="AC10" s="90"/>
      <c r="AD10" s="90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18" customFormat="1" ht="20.100000000000001" customHeight="1" x14ac:dyDescent="0.2">
      <c r="A11" s="17"/>
      <c r="B11" s="306" t="str">
        <f>_xlfn.IFNA(VLOOKUP(E7,VENDOR!$A$1:$H$667,4,FALSE)," ")</f>
        <v xml:space="preserve"> </v>
      </c>
      <c r="C11" s="307"/>
      <c r="D11" s="307"/>
      <c r="E11" s="307"/>
      <c r="F11" s="308"/>
      <c r="G11" s="35"/>
      <c r="H11" s="36" t="s">
        <v>83</v>
      </c>
      <c r="I11" s="42"/>
      <c r="J11" s="17"/>
      <c r="K11" s="246" t="s">
        <v>38</v>
      </c>
      <c r="L11" s="247"/>
      <c r="M11" s="247"/>
      <c r="N11" s="247"/>
      <c r="O11" s="247"/>
      <c r="P11" s="247"/>
      <c r="Q11" s="248"/>
      <c r="R11" s="17"/>
      <c r="S11" s="131" t="s">
        <v>1026</v>
      </c>
      <c r="T11" s="17" t="str">
        <f>_xlfn.IFNA(VLOOKUP(T8,VENDOR!$A$1:$H$201,4,FALSE)," ")</f>
        <v xml:space="preserve"> </v>
      </c>
      <c r="U11" s="17" t="str">
        <f>_xlfn.IFNA(VLOOKUP(T8,VENDOR!$A$1:$H$201,5,FALSE)," ")</f>
        <v xml:space="preserve"> </v>
      </c>
      <c r="V11" s="17" t="str">
        <f>_xlfn.IFNA(VLOOKUP(T8,VENDOR!$A$1:$H$667,6,FALSE)," ")</f>
        <v xml:space="preserve"> 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</row>
    <row r="12" spans="1:72" s="2" customFormat="1" ht="20.100000000000001" customHeight="1" x14ac:dyDescent="0.2">
      <c r="A12" s="6"/>
      <c r="B12" s="91" t="s">
        <v>48</v>
      </c>
      <c r="C12" s="191" t="str">
        <f>IF(T12=0," ",T12)</f>
        <v xml:space="preserve"> </v>
      </c>
      <c r="D12" s="192"/>
      <c r="E12" s="192"/>
      <c r="F12" s="193"/>
      <c r="G12" s="177" t="s">
        <v>62</v>
      </c>
      <c r="H12" s="178"/>
      <c r="I12" s="43"/>
      <c r="J12" s="6"/>
      <c r="K12" s="273" t="s">
        <v>84</v>
      </c>
      <c r="L12" s="274"/>
      <c r="M12" s="274"/>
      <c r="N12" s="274"/>
      <c r="O12" s="274"/>
      <c r="P12" s="274"/>
      <c r="Q12" s="275"/>
      <c r="R12" s="6"/>
      <c r="S12" s="130" t="s">
        <v>1027</v>
      </c>
      <c r="T12" s="6" t="str">
        <f>_xlfn.IFNA(VLOOKUP(T8,VENDOR!$A$1:$H$201,7,FALSE)," ")</f>
        <v xml:space="preserve"> 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s="2" customFormat="1" ht="19.899999999999999" customHeight="1" thickBot="1" x14ac:dyDescent="0.25">
      <c r="A13" s="6"/>
      <c r="B13" s="92" t="s">
        <v>51</v>
      </c>
      <c r="C13" s="258" t="s">
        <v>66</v>
      </c>
      <c r="D13" s="259"/>
      <c r="E13" s="259"/>
      <c r="F13" s="259"/>
      <c r="G13" s="259"/>
      <c r="H13" s="259"/>
      <c r="I13" s="260"/>
      <c r="J13" s="6"/>
      <c r="K13" s="310" t="s">
        <v>86</v>
      </c>
      <c r="L13" s="311"/>
      <c r="M13" s="311"/>
      <c r="N13" s="311"/>
      <c r="O13" s="311"/>
      <c r="P13" s="311"/>
      <c r="Q13" s="312"/>
      <c r="R13" s="6"/>
      <c r="S13" s="130" t="s">
        <v>1028</v>
      </c>
      <c r="T13" s="6" t="str">
        <f>_xlfn.IFNA(VLOOKUP(T8,VENDOR!$A$1:$H$201,8,FALSE)," ")</f>
        <v xml:space="preserve"> 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s="2" customFormat="1" ht="19.899999999999999" customHeight="1" thickBot="1" x14ac:dyDescent="0.4">
      <c r="A14" s="6"/>
      <c r="B14" s="27" t="str">
        <f>IF(T13=0, ,T13)</f>
        <v xml:space="preserve"> </v>
      </c>
      <c r="C14" s="249"/>
      <c r="D14" s="250"/>
      <c r="E14" s="250"/>
      <c r="F14" s="250"/>
      <c r="G14" s="250"/>
      <c r="H14" s="250"/>
      <c r="I14" s="251"/>
      <c r="J14" s="6"/>
      <c r="K14" s="141" t="s">
        <v>85</v>
      </c>
      <c r="L14" s="141"/>
      <c r="M14" s="141"/>
      <c r="N14" s="141"/>
      <c r="O14" s="141"/>
      <c r="P14" s="141"/>
      <c r="Q14" s="141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2" customFormat="1" ht="19.899999999999999" customHeight="1" thickBot="1" x14ac:dyDescent="0.25">
      <c r="A15" s="6"/>
      <c r="B15" s="93" t="s">
        <v>55</v>
      </c>
      <c r="C15" s="252"/>
      <c r="D15" s="253"/>
      <c r="E15" s="254" t="s">
        <v>56</v>
      </c>
      <c r="F15" s="255"/>
      <c r="G15" s="256"/>
      <c r="H15" s="256"/>
      <c r="I15" s="257"/>
      <c r="J15" s="6"/>
      <c r="K15" s="138" t="s">
        <v>57</v>
      </c>
      <c r="L15" s="139"/>
      <c r="M15" s="139"/>
      <c r="N15" s="139"/>
      <c r="O15" s="139"/>
      <c r="P15" s="139"/>
      <c r="Q15" s="140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s="3" customFormat="1" ht="20.100000000000001" customHeight="1" thickBot="1" x14ac:dyDescent="0.25">
      <c r="A16" s="7"/>
      <c r="B16" s="94" t="s">
        <v>52</v>
      </c>
      <c r="C16" s="153" t="s">
        <v>11</v>
      </c>
      <c r="D16" s="154"/>
      <c r="E16" s="155"/>
      <c r="F16" s="155"/>
      <c r="G16" s="156"/>
      <c r="H16" s="94" t="s">
        <v>2</v>
      </c>
      <c r="I16" s="94" t="s">
        <v>3</v>
      </c>
      <c r="J16" s="7"/>
      <c r="K16" s="142" t="s">
        <v>40</v>
      </c>
      <c r="L16" s="143"/>
      <c r="M16" s="143"/>
      <c r="N16" s="143"/>
      <c r="O16" s="143"/>
      <c r="P16" s="143"/>
      <c r="Q16" s="144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</row>
    <row r="17" spans="2:18" ht="19.899999999999999" customHeight="1" x14ac:dyDescent="0.2">
      <c r="B17" s="20"/>
      <c r="C17" s="157"/>
      <c r="D17" s="158"/>
      <c r="E17" s="158"/>
      <c r="F17" s="158"/>
      <c r="G17" s="159"/>
      <c r="H17" s="29"/>
      <c r="I17" s="31" t="str">
        <f>+IF(B17*H17&lt;&gt;0,B17*H17," ")</f>
        <v xml:space="preserve"> </v>
      </c>
      <c r="K17" s="26" t="s">
        <v>39</v>
      </c>
      <c r="L17" s="16"/>
      <c r="M17" s="16"/>
      <c r="N17" s="16"/>
      <c r="O17" s="16"/>
      <c r="P17" s="16"/>
      <c r="Q17" s="16"/>
    </row>
    <row r="18" spans="2:18" ht="19.899999999999999" customHeight="1" x14ac:dyDescent="0.2">
      <c r="B18" s="44"/>
      <c r="C18" s="150"/>
      <c r="D18" s="151"/>
      <c r="E18" s="151"/>
      <c r="F18" s="151"/>
      <c r="G18" s="152"/>
      <c r="H18" s="30"/>
      <c r="I18" s="31" t="str">
        <f t="shared" ref="I18:I32" si="0">+IF(B18*H18&lt;&gt;0,B18*H18," ")</f>
        <v xml:space="preserve"> </v>
      </c>
      <c r="K18" s="137" t="s">
        <v>87</v>
      </c>
      <c r="L18" s="137"/>
      <c r="M18" s="137"/>
      <c r="N18" s="137"/>
      <c r="O18" s="137"/>
      <c r="P18" s="137"/>
      <c r="Q18" s="137"/>
    </row>
    <row r="19" spans="2:18" ht="19.899999999999999" customHeight="1" x14ac:dyDescent="0.2">
      <c r="B19" s="44"/>
      <c r="C19" s="150"/>
      <c r="D19" s="151"/>
      <c r="E19" s="151"/>
      <c r="F19" s="151"/>
      <c r="G19" s="152"/>
      <c r="H19" s="30"/>
      <c r="I19" s="31" t="str">
        <f t="shared" si="0"/>
        <v xml:space="preserve"> </v>
      </c>
      <c r="K19" s="137" t="s">
        <v>94</v>
      </c>
      <c r="L19" s="137"/>
      <c r="M19" s="137"/>
      <c r="N19" s="137"/>
      <c r="O19" s="137"/>
      <c r="P19" s="137"/>
      <c r="Q19" s="137"/>
    </row>
    <row r="20" spans="2:18" ht="19.899999999999999" customHeight="1" x14ac:dyDescent="0.2">
      <c r="B20" s="44"/>
      <c r="C20" s="150"/>
      <c r="D20" s="151"/>
      <c r="E20" s="151"/>
      <c r="F20" s="151"/>
      <c r="G20" s="152"/>
      <c r="H20" s="30"/>
      <c r="I20" s="31" t="str">
        <f t="shared" si="0"/>
        <v xml:space="preserve"> </v>
      </c>
    </row>
    <row r="21" spans="2:18" ht="19.899999999999999" customHeight="1" x14ac:dyDescent="0.2">
      <c r="B21" s="44"/>
      <c r="C21" s="150"/>
      <c r="D21" s="151"/>
      <c r="E21" s="151"/>
      <c r="F21" s="151"/>
      <c r="G21" s="152"/>
      <c r="H21" s="30"/>
      <c r="I21" s="31" t="str">
        <f t="shared" si="0"/>
        <v xml:space="preserve"> </v>
      </c>
      <c r="K21" s="145" t="s">
        <v>73</v>
      </c>
      <c r="L21" s="145"/>
      <c r="M21" s="145"/>
      <c r="N21" s="145"/>
      <c r="O21" s="145"/>
      <c r="P21" s="145"/>
      <c r="Q21" s="145"/>
    </row>
    <row r="22" spans="2:18" ht="19.899999999999999" customHeight="1" x14ac:dyDescent="0.2">
      <c r="B22" s="44"/>
      <c r="C22" s="150"/>
      <c r="D22" s="151"/>
      <c r="E22" s="151"/>
      <c r="F22" s="151"/>
      <c r="G22" s="152"/>
      <c r="H22" s="30"/>
      <c r="I22" s="31" t="str">
        <f t="shared" si="0"/>
        <v xml:space="preserve"> </v>
      </c>
      <c r="K22" s="145"/>
      <c r="L22" s="145"/>
      <c r="M22" s="145"/>
      <c r="N22" s="145"/>
      <c r="O22" s="145"/>
      <c r="P22" s="145"/>
      <c r="Q22" s="145"/>
      <c r="R22" s="25"/>
    </row>
    <row r="23" spans="2:18" ht="19.899999999999999" customHeight="1" x14ac:dyDescent="0.2">
      <c r="B23" s="44"/>
      <c r="C23" s="150"/>
      <c r="D23" s="151"/>
      <c r="E23" s="151"/>
      <c r="F23" s="151"/>
      <c r="G23" s="152"/>
      <c r="H23" s="30"/>
      <c r="I23" s="31" t="str">
        <f t="shared" si="0"/>
        <v xml:space="preserve"> </v>
      </c>
      <c r="K23" s="145"/>
      <c r="L23" s="145"/>
      <c r="M23" s="145"/>
      <c r="N23" s="145"/>
      <c r="O23" s="145"/>
      <c r="P23" s="145"/>
      <c r="Q23" s="145"/>
      <c r="R23" s="24"/>
    </row>
    <row r="24" spans="2:18" ht="19.899999999999999" customHeight="1" x14ac:dyDescent="0.2">
      <c r="B24" s="44"/>
      <c r="C24" s="150"/>
      <c r="D24" s="151"/>
      <c r="E24" s="151"/>
      <c r="F24" s="151"/>
      <c r="G24" s="152"/>
      <c r="H24" s="30"/>
      <c r="I24" s="31" t="str">
        <f t="shared" si="0"/>
        <v xml:space="preserve"> </v>
      </c>
    </row>
    <row r="25" spans="2:18" ht="19.899999999999999" customHeight="1" x14ac:dyDescent="0.2">
      <c r="B25" s="44"/>
      <c r="C25" s="150"/>
      <c r="D25" s="151"/>
      <c r="E25" s="151"/>
      <c r="F25" s="151"/>
      <c r="G25" s="152"/>
      <c r="H25" s="30"/>
      <c r="I25" s="31" t="str">
        <f t="shared" si="0"/>
        <v xml:space="preserve"> </v>
      </c>
    </row>
    <row r="26" spans="2:18" ht="19.899999999999999" customHeight="1" x14ac:dyDescent="0.2">
      <c r="B26" s="44"/>
      <c r="C26" s="150"/>
      <c r="D26" s="151"/>
      <c r="E26" s="151"/>
      <c r="F26" s="151"/>
      <c r="G26" s="152"/>
      <c r="H26" s="30"/>
      <c r="I26" s="31" t="str">
        <f t="shared" si="0"/>
        <v xml:space="preserve"> </v>
      </c>
    </row>
    <row r="27" spans="2:18" ht="19.899999999999999" customHeight="1" x14ac:dyDescent="0.2">
      <c r="B27" s="44"/>
      <c r="C27" s="150"/>
      <c r="D27" s="151"/>
      <c r="E27" s="151"/>
      <c r="F27" s="151"/>
      <c r="G27" s="152"/>
      <c r="H27" s="30"/>
      <c r="I27" s="31" t="str">
        <f t="shared" si="0"/>
        <v xml:space="preserve"> </v>
      </c>
    </row>
    <row r="28" spans="2:18" ht="19.899999999999999" customHeight="1" x14ac:dyDescent="0.2">
      <c r="B28" s="44"/>
      <c r="C28" s="150"/>
      <c r="D28" s="151"/>
      <c r="E28" s="151"/>
      <c r="F28" s="151"/>
      <c r="G28" s="152"/>
      <c r="H28" s="30"/>
      <c r="I28" s="31" t="str">
        <f t="shared" si="0"/>
        <v xml:space="preserve"> </v>
      </c>
    </row>
    <row r="29" spans="2:18" ht="19.899999999999999" customHeight="1" x14ac:dyDescent="0.2">
      <c r="B29" s="44"/>
      <c r="C29" s="150"/>
      <c r="D29" s="151"/>
      <c r="E29" s="151"/>
      <c r="F29" s="151"/>
      <c r="G29" s="152"/>
      <c r="H29" s="30"/>
      <c r="I29" s="31" t="str">
        <f t="shared" si="0"/>
        <v xml:space="preserve"> </v>
      </c>
    </row>
    <row r="30" spans="2:18" ht="19.899999999999999" customHeight="1" x14ac:dyDescent="0.2">
      <c r="B30" s="44"/>
      <c r="C30" s="150"/>
      <c r="D30" s="151"/>
      <c r="E30" s="151"/>
      <c r="F30" s="151"/>
      <c r="G30" s="152"/>
      <c r="H30" s="30"/>
      <c r="I30" s="31" t="str">
        <f t="shared" si="0"/>
        <v xml:space="preserve"> </v>
      </c>
      <c r="K30" s="65" t="s">
        <v>76</v>
      </c>
      <c r="L30" s="66"/>
      <c r="M30" s="66"/>
      <c r="N30" s="66"/>
      <c r="O30" s="66"/>
      <c r="P30" s="66"/>
      <c r="Q30" s="66"/>
    </row>
    <row r="31" spans="2:18" ht="19.899999999999999" customHeight="1" x14ac:dyDescent="0.2">
      <c r="B31" s="44"/>
      <c r="C31" s="150"/>
      <c r="D31" s="151"/>
      <c r="E31" s="151"/>
      <c r="F31" s="151"/>
      <c r="G31" s="152"/>
      <c r="H31" s="30"/>
      <c r="I31" s="31" t="str">
        <f t="shared" si="0"/>
        <v xml:space="preserve"> </v>
      </c>
    </row>
    <row r="32" spans="2:18" ht="20.100000000000001" customHeight="1" thickBot="1" x14ac:dyDescent="0.25">
      <c r="B32" s="28">
        <v>1</v>
      </c>
      <c r="C32" s="218" t="s">
        <v>61</v>
      </c>
      <c r="D32" s="219"/>
      <c r="E32" s="219"/>
      <c r="F32" s="219"/>
      <c r="G32" s="220"/>
      <c r="H32" s="21"/>
      <c r="I32" s="31" t="str">
        <f t="shared" si="0"/>
        <v xml:space="preserve"> </v>
      </c>
      <c r="K32" s="141" t="s">
        <v>41</v>
      </c>
      <c r="L32" s="141"/>
      <c r="M32" s="141"/>
      <c r="N32" s="141"/>
      <c r="O32" s="141"/>
      <c r="P32" s="141"/>
      <c r="Q32" s="141"/>
    </row>
    <row r="33" spans="2:17" ht="28.15" customHeight="1" thickBot="1" x14ac:dyDescent="0.25">
      <c r="B33" s="45"/>
      <c r="C33" s="46"/>
      <c r="D33" s="46"/>
      <c r="E33" s="46"/>
      <c r="F33" s="46"/>
      <c r="G33" s="46"/>
      <c r="H33" s="46"/>
      <c r="I33" s="32">
        <f>SUM(I17:I32)+SUM(I56:I98)</f>
        <v>0</v>
      </c>
    </row>
    <row r="34" spans="2:17" ht="20.100000000000001" customHeight="1" x14ac:dyDescent="0.2">
      <c r="B34" s="95" t="s">
        <v>68</v>
      </c>
      <c r="C34" s="96" t="s">
        <v>59</v>
      </c>
      <c r="D34" s="96" t="s">
        <v>77</v>
      </c>
      <c r="E34" s="96" t="s">
        <v>78</v>
      </c>
      <c r="F34" s="96" t="s">
        <v>79</v>
      </c>
      <c r="G34" s="96" t="s">
        <v>67</v>
      </c>
      <c r="H34" s="96" t="s">
        <v>80</v>
      </c>
      <c r="I34" s="97" t="s">
        <v>71</v>
      </c>
      <c r="K34" s="209" t="s">
        <v>70</v>
      </c>
      <c r="L34" s="209"/>
      <c r="M34" s="209"/>
      <c r="N34" s="209"/>
      <c r="O34" s="209"/>
      <c r="P34" s="209"/>
      <c r="Q34" s="209"/>
    </row>
    <row r="35" spans="2:17" ht="20.100000000000001" customHeight="1" x14ac:dyDescent="0.2">
      <c r="B35" s="47"/>
      <c r="C35" s="87" t="str">
        <f>_xlfn.IFNA(VLOOKUP(B35,COA!$A$1:$D$200,2,FALSE)," ")</f>
        <v xml:space="preserve"> </v>
      </c>
      <c r="D35" s="87" t="str">
        <f>_xlfn.IFNA(VLOOKUP(B35,COA!$A$1:$D$200,3,FALSE)," ")</f>
        <v xml:space="preserve"> </v>
      </c>
      <c r="E35" s="87" t="str">
        <f>_xlfn.IFNA(VLOOKUP(B35,COA!$A$1:$D$200,4,FALSE)," ")</f>
        <v xml:space="preserve"> </v>
      </c>
      <c r="F35" s="89" t="s">
        <v>81</v>
      </c>
      <c r="G35" s="87"/>
      <c r="H35" s="87"/>
      <c r="I35" s="48"/>
      <c r="K35" s="209" t="s">
        <v>72</v>
      </c>
      <c r="L35" s="209"/>
      <c r="M35" s="209"/>
      <c r="N35" s="209"/>
      <c r="O35" s="209"/>
      <c r="P35" s="209"/>
      <c r="Q35" s="209"/>
    </row>
    <row r="36" spans="2:17" ht="20.100000000000001" customHeight="1" x14ac:dyDescent="0.2">
      <c r="B36" s="47"/>
      <c r="C36" s="87" t="str">
        <f>_xlfn.IFNA(VLOOKUP(B36,COA!$A$1:$D$200,2,FALSE)," ")</f>
        <v xml:space="preserve"> </v>
      </c>
      <c r="D36" s="87" t="str">
        <f>_xlfn.IFNA(VLOOKUP(B36,COA!$A$1:$D$200,3,FALSE)," ")</f>
        <v xml:space="preserve"> </v>
      </c>
      <c r="E36" s="87" t="str">
        <f>_xlfn.IFNA(VLOOKUP(B36,COA!$A$1:$D$200,4,FALSE)," ")</f>
        <v xml:space="preserve"> </v>
      </c>
      <c r="F36" s="89" t="s">
        <v>81</v>
      </c>
      <c r="G36" s="87"/>
      <c r="H36" s="87"/>
      <c r="I36" s="48"/>
      <c r="K36" s="132" t="s">
        <v>1029</v>
      </c>
      <c r="L36" s="103"/>
      <c r="M36" s="103"/>
      <c r="N36" s="103"/>
      <c r="O36" s="103"/>
      <c r="P36" s="103"/>
      <c r="Q36" s="103"/>
    </row>
    <row r="37" spans="2:17" ht="20.100000000000001" customHeight="1" x14ac:dyDescent="0.2">
      <c r="B37" s="47"/>
      <c r="C37" s="87" t="str">
        <f>_xlfn.IFNA(VLOOKUP(B37,COA!$A$1:$D$200,2,FALSE)," ")</f>
        <v xml:space="preserve"> </v>
      </c>
      <c r="D37" s="87" t="str">
        <f>_xlfn.IFNA(VLOOKUP(B37,COA!$A$1:$D$200,3,FALSE)," ")</f>
        <v xml:space="preserve"> </v>
      </c>
      <c r="E37" s="87" t="str">
        <f>_xlfn.IFNA(VLOOKUP(B37,COA!$A$1:$D$200,4,FALSE)," ")</f>
        <v xml:space="preserve"> </v>
      </c>
      <c r="F37" s="89" t="s">
        <v>81</v>
      </c>
      <c r="G37" s="87"/>
      <c r="H37" s="87"/>
      <c r="I37" s="48"/>
      <c r="K37" s="244"/>
      <c r="L37" s="244"/>
      <c r="M37" s="244"/>
      <c r="N37" s="244"/>
      <c r="O37" s="244"/>
      <c r="P37" s="244"/>
      <c r="Q37" s="244"/>
    </row>
    <row r="38" spans="2:17" ht="20.100000000000001" customHeight="1" x14ac:dyDescent="0.2">
      <c r="B38" s="67" t="s">
        <v>69</v>
      </c>
      <c r="C38" s="87"/>
      <c r="D38" s="87"/>
      <c r="E38" s="87"/>
      <c r="F38" s="89" t="s">
        <v>81</v>
      </c>
      <c r="G38" s="88">
        <v>3245</v>
      </c>
      <c r="H38" s="88" t="s">
        <v>82</v>
      </c>
      <c r="I38" s="48"/>
    </row>
    <row r="39" spans="2:17" ht="20.100000000000001" customHeight="1" x14ac:dyDescent="0.2">
      <c r="B39" s="49"/>
      <c r="C39" s="167"/>
      <c r="D39" s="167"/>
      <c r="E39" s="167"/>
      <c r="F39" s="167"/>
      <c r="G39" s="161" t="s">
        <v>60</v>
      </c>
      <c r="H39" s="162"/>
      <c r="I39" s="50">
        <f>SUM(I35:I38)</f>
        <v>0</v>
      </c>
    </row>
    <row r="40" spans="2:17" ht="5.25" customHeight="1" x14ac:dyDescent="0.2">
      <c r="B40" s="226"/>
      <c r="C40" s="227"/>
      <c r="D40" s="227"/>
      <c r="E40" s="227"/>
      <c r="F40" s="228"/>
      <c r="G40" s="167"/>
      <c r="H40" s="167"/>
      <c r="I40" s="52"/>
    </row>
    <row r="41" spans="2:17" ht="23.1" customHeight="1" x14ac:dyDescent="0.2">
      <c r="B41" s="163"/>
      <c r="C41" s="164"/>
      <c r="D41" s="164"/>
      <c r="E41" s="105"/>
      <c r="F41" s="110"/>
      <c r="G41" s="222"/>
      <c r="H41" s="222"/>
      <c r="I41" s="223"/>
      <c r="K41" s="217" t="s">
        <v>44</v>
      </c>
      <c r="L41" s="217"/>
      <c r="M41" s="217"/>
      <c r="N41" s="217"/>
      <c r="O41" s="217"/>
      <c r="P41" s="217"/>
      <c r="Q41" s="217"/>
    </row>
    <row r="42" spans="2:17" ht="18" customHeight="1" x14ac:dyDescent="0.2">
      <c r="B42" s="229" t="s">
        <v>65</v>
      </c>
      <c r="C42" s="230"/>
      <c r="D42" s="107" t="s">
        <v>24</v>
      </c>
      <c r="E42" s="23"/>
      <c r="F42" s="215" t="s">
        <v>91</v>
      </c>
      <c r="G42" s="215"/>
      <c r="H42" s="215"/>
      <c r="I42" s="109" t="s">
        <v>24</v>
      </c>
      <c r="K42" s="217"/>
      <c r="L42" s="217"/>
      <c r="M42" s="217"/>
      <c r="N42" s="217"/>
      <c r="O42" s="217"/>
      <c r="P42" s="217"/>
      <c r="Q42" s="217"/>
    </row>
    <row r="43" spans="2:17" ht="18" customHeight="1" x14ac:dyDescent="0.2">
      <c r="B43" s="165"/>
      <c r="C43" s="166"/>
      <c r="D43" s="166"/>
      <c r="E43" s="105"/>
      <c r="F43" s="111"/>
      <c r="G43" s="224"/>
      <c r="H43" s="224"/>
      <c r="I43" s="225"/>
      <c r="K43" s="217" t="s">
        <v>74</v>
      </c>
      <c r="L43" s="217"/>
      <c r="M43" s="217"/>
      <c r="N43" s="217"/>
      <c r="O43" s="217"/>
      <c r="P43" s="217"/>
      <c r="Q43" s="217"/>
    </row>
    <row r="44" spans="2:17" ht="18" customHeight="1" x14ac:dyDescent="0.2">
      <c r="B44" s="229" t="s">
        <v>92</v>
      </c>
      <c r="C44" s="230"/>
      <c r="D44" s="108" t="s">
        <v>24</v>
      </c>
      <c r="E44" s="23"/>
      <c r="F44" s="215" t="s">
        <v>90</v>
      </c>
      <c r="G44" s="215"/>
      <c r="H44" s="215"/>
      <c r="I44" s="109" t="s">
        <v>24</v>
      </c>
      <c r="K44" s="19"/>
      <c r="L44" s="19"/>
      <c r="M44" s="19"/>
      <c r="N44" s="19"/>
      <c r="O44" s="19"/>
      <c r="P44" s="19"/>
      <c r="Q44" s="19"/>
    </row>
    <row r="45" spans="2:17" ht="18" customHeight="1" x14ac:dyDescent="0.2">
      <c r="B45" s="165"/>
      <c r="C45" s="166"/>
      <c r="D45" s="166"/>
      <c r="E45" s="105"/>
      <c r="F45" s="111"/>
      <c r="G45" s="104"/>
      <c r="H45" s="104"/>
      <c r="I45" s="106"/>
      <c r="K45" s="243" t="s">
        <v>42</v>
      </c>
      <c r="L45" s="243"/>
      <c r="M45" s="243"/>
      <c r="N45" s="243"/>
      <c r="O45" s="243"/>
      <c r="P45" s="243"/>
      <c r="Q45" s="243"/>
    </row>
    <row r="46" spans="2:17" ht="23.1" customHeight="1" x14ac:dyDescent="0.2">
      <c r="B46" s="299" t="s">
        <v>93</v>
      </c>
      <c r="C46" s="300"/>
      <c r="D46" s="108" t="s">
        <v>13</v>
      </c>
      <c r="E46" s="112"/>
      <c r="F46" s="216" t="s">
        <v>1020</v>
      </c>
      <c r="G46" s="216"/>
      <c r="H46" s="216"/>
      <c r="I46" s="109" t="s">
        <v>24</v>
      </c>
      <c r="K46" s="243" t="s">
        <v>53</v>
      </c>
      <c r="L46" s="243"/>
      <c r="M46" s="243"/>
      <c r="N46" s="243"/>
      <c r="O46" s="243"/>
      <c r="P46" s="243"/>
      <c r="Q46" s="243"/>
    </row>
    <row r="47" spans="2:17" ht="5.25" customHeight="1" x14ac:dyDescent="0.2">
      <c r="B47" s="51"/>
      <c r="C47" s="221"/>
      <c r="D47" s="221"/>
      <c r="E47" s="221"/>
      <c r="F47" s="167"/>
      <c r="G47" s="167"/>
      <c r="H47" s="167"/>
      <c r="I47" s="52"/>
      <c r="K47" s="242"/>
      <c r="L47" s="242"/>
      <c r="M47" s="242"/>
      <c r="N47" s="242"/>
      <c r="O47" s="242"/>
      <c r="P47" s="242"/>
      <c r="Q47" s="242"/>
    </row>
    <row r="48" spans="2:17" ht="15" x14ac:dyDescent="0.25">
      <c r="B48" s="53" t="s">
        <v>4</v>
      </c>
      <c r="C48" s="4"/>
      <c r="D48" s="4"/>
      <c r="E48" s="4"/>
      <c r="F48" s="54" t="s">
        <v>8</v>
      </c>
      <c r="G48" s="4"/>
      <c r="H48" s="55"/>
      <c r="I48" s="56"/>
    </row>
    <row r="49" spans="2:17" ht="14.25" x14ac:dyDescent="0.2">
      <c r="B49" s="53" t="s">
        <v>5</v>
      </c>
      <c r="C49" s="4"/>
      <c r="D49" s="4"/>
      <c r="E49" s="4"/>
      <c r="F49" s="57" t="s">
        <v>12</v>
      </c>
      <c r="G49" s="4"/>
      <c r="H49" s="55"/>
      <c r="I49" s="56"/>
      <c r="K49" s="199" t="s">
        <v>46</v>
      </c>
      <c r="L49" s="199"/>
      <c r="M49" s="199"/>
      <c r="N49" s="199"/>
      <c r="O49" s="199"/>
      <c r="P49" s="199"/>
      <c r="Q49" s="199"/>
    </row>
    <row r="50" spans="2:17" ht="14.25" x14ac:dyDescent="0.2">
      <c r="B50" s="53" t="s">
        <v>6</v>
      </c>
      <c r="C50" s="4"/>
      <c r="D50" s="4"/>
      <c r="E50" s="4"/>
      <c r="F50" s="57" t="s">
        <v>9</v>
      </c>
      <c r="G50" s="4"/>
      <c r="H50" s="55"/>
      <c r="I50" s="56"/>
      <c r="K50" s="199"/>
      <c r="L50" s="199"/>
      <c r="M50" s="199"/>
      <c r="N50" s="199"/>
      <c r="O50" s="199"/>
      <c r="P50" s="199"/>
      <c r="Q50" s="199"/>
    </row>
    <row r="51" spans="2:17" s="5" customFormat="1" ht="13.15" customHeight="1" x14ac:dyDescent="0.2">
      <c r="B51" s="53" t="s">
        <v>7</v>
      </c>
      <c r="C51" s="4"/>
      <c r="D51" s="4"/>
      <c r="E51" s="4"/>
      <c r="F51" s="57" t="s">
        <v>1022</v>
      </c>
      <c r="G51" s="4"/>
      <c r="H51" s="55"/>
      <c r="I51" s="56"/>
      <c r="K51" s="22"/>
      <c r="L51" s="22"/>
      <c r="M51" s="22"/>
      <c r="N51" s="22"/>
      <c r="O51" s="22"/>
      <c r="P51" s="22"/>
      <c r="Q51" s="22"/>
    </row>
    <row r="52" spans="2:17" s="5" customFormat="1" ht="15" thickBot="1" x14ac:dyDescent="0.25">
      <c r="B52" s="58" t="s">
        <v>54</v>
      </c>
      <c r="C52" s="59"/>
      <c r="D52" s="59"/>
      <c r="E52" s="59"/>
      <c r="F52" s="128" t="s">
        <v>10</v>
      </c>
      <c r="G52" s="59"/>
      <c r="H52" s="59"/>
      <c r="I52" s="60"/>
      <c r="K52" s="22"/>
      <c r="L52" s="22"/>
      <c r="M52" s="22"/>
      <c r="N52" s="22"/>
      <c r="O52" s="22"/>
      <c r="P52" s="22"/>
      <c r="Q52" s="22"/>
    </row>
    <row r="53" spans="2:17" s="5" customFormat="1" ht="15.6" customHeight="1" thickBot="1" x14ac:dyDescent="0.25"/>
    <row r="54" spans="2:17" s="5" customFormat="1" ht="20.100000000000001" customHeight="1" thickBot="1" x14ac:dyDescent="0.25">
      <c r="B54" s="270" t="s">
        <v>75</v>
      </c>
      <c r="C54" s="271"/>
      <c r="D54" s="271"/>
      <c r="E54" s="271"/>
      <c r="F54" s="271"/>
      <c r="G54" s="271"/>
      <c r="H54" s="271"/>
      <c r="I54" s="272"/>
    </row>
    <row r="55" spans="2:17" s="5" customFormat="1" ht="20.100000000000001" customHeight="1" thickBot="1" x14ac:dyDescent="0.25">
      <c r="B55" s="94" t="s">
        <v>52</v>
      </c>
      <c r="C55" s="153" t="s">
        <v>11</v>
      </c>
      <c r="D55" s="154"/>
      <c r="E55" s="154"/>
      <c r="F55" s="154"/>
      <c r="G55" s="156"/>
      <c r="H55" s="94" t="s">
        <v>2</v>
      </c>
      <c r="I55" s="94" t="s">
        <v>3</v>
      </c>
    </row>
    <row r="56" spans="2:17" s="5" customFormat="1" ht="20.100000000000001" customHeight="1" x14ac:dyDescent="0.2">
      <c r="B56" s="20"/>
      <c r="C56" s="157"/>
      <c r="D56" s="158"/>
      <c r="E56" s="158"/>
      <c r="F56" s="158"/>
      <c r="G56" s="159"/>
      <c r="H56" s="29"/>
      <c r="I56" s="31" t="str">
        <f>+IF(B56*H56&lt;&gt;0,B56*H56," ")</f>
        <v xml:space="preserve"> </v>
      </c>
    </row>
    <row r="57" spans="2:17" s="5" customFormat="1" ht="20.100000000000001" customHeight="1" x14ac:dyDescent="0.2">
      <c r="B57" s="44"/>
      <c r="C57" s="150"/>
      <c r="D57" s="151"/>
      <c r="E57" s="151"/>
      <c r="F57" s="151"/>
      <c r="G57" s="152"/>
      <c r="H57" s="30"/>
      <c r="I57" s="31" t="str">
        <f t="shared" ref="I57:I70" si="1">+IF(B57*H57&lt;&gt;0,B57*H57," ")</f>
        <v xml:space="preserve"> </v>
      </c>
    </row>
    <row r="58" spans="2:17" s="5" customFormat="1" ht="20.100000000000001" customHeight="1" x14ac:dyDescent="0.2">
      <c r="B58" s="44"/>
      <c r="C58" s="150"/>
      <c r="D58" s="151"/>
      <c r="E58" s="151"/>
      <c r="F58" s="151"/>
      <c r="G58" s="152"/>
      <c r="H58" s="30"/>
      <c r="I58" s="31" t="str">
        <f t="shared" si="1"/>
        <v xml:space="preserve"> </v>
      </c>
    </row>
    <row r="59" spans="2:17" s="5" customFormat="1" ht="20.100000000000001" customHeight="1" x14ac:dyDescent="0.2">
      <c r="B59" s="44"/>
      <c r="C59" s="150"/>
      <c r="D59" s="151"/>
      <c r="E59" s="151"/>
      <c r="F59" s="151"/>
      <c r="G59" s="152"/>
      <c r="H59" s="30"/>
      <c r="I59" s="31" t="str">
        <f t="shared" si="1"/>
        <v xml:space="preserve"> </v>
      </c>
    </row>
    <row r="60" spans="2:17" s="5" customFormat="1" ht="20.100000000000001" customHeight="1" x14ac:dyDescent="0.2">
      <c r="B60" s="44"/>
      <c r="C60" s="150"/>
      <c r="D60" s="151"/>
      <c r="E60" s="151"/>
      <c r="F60" s="151"/>
      <c r="G60" s="152"/>
      <c r="H60" s="30"/>
      <c r="I60" s="31" t="str">
        <f t="shared" si="1"/>
        <v xml:space="preserve"> </v>
      </c>
    </row>
    <row r="61" spans="2:17" s="5" customFormat="1" ht="20.100000000000001" customHeight="1" x14ac:dyDescent="0.2">
      <c r="B61" s="44"/>
      <c r="C61" s="150"/>
      <c r="D61" s="151"/>
      <c r="E61" s="151"/>
      <c r="F61" s="151"/>
      <c r="G61" s="152"/>
      <c r="H61" s="30"/>
      <c r="I61" s="31" t="str">
        <f t="shared" si="1"/>
        <v xml:space="preserve"> </v>
      </c>
    </row>
    <row r="62" spans="2:17" s="5" customFormat="1" ht="20.100000000000001" customHeight="1" x14ac:dyDescent="0.2">
      <c r="B62" s="44"/>
      <c r="C62" s="150"/>
      <c r="D62" s="151"/>
      <c r="E62" s="151"/>
      <c r="F62" s="151"/>
      <c r="G62" s="152"/>
      <c r="H62" s="30"/>
      <c r="I62" s="31" t="str">
        <f t="shared" si="1"/>
        <v xml:space="preserve"> </v>
      </c>
    </row>
    <row r="63" spans="2:17" s="5" customFormat="1" ht="20.100000000000001" customHeight="1" x14ac:dyDescent="0.2">
      <c r="B63" s="44"/>
      <c r="C63" s="150"/>
      <c r="D63" s="151"/>
      <c r="E63" s="151"/>
      <c r="F63" s="151"/>
      <c r="G63" s="152"/>
      <c r="H63" s="30"/>
      <c r="I63" s="31" t="str">
        <f t="shared" si="1"/>
        <v xml:space="preserve"> </v>
      </c>
    </row>
    <row r="64" spans="2:17" s="5" customFormat="1" ht="20.100000000000001" customHeight="1" x14ac:dyDescent="0.2">
      <c r="B64" s="44"/>
      <c r="C64" s="150"/>
      <c r="D64" s="151"/>
      <c r="E64" s="151"/>
      <c r="F64" s="151"/>
      <c r="G64" s="152"/>
      <c r="H64" s="30"/>
      <c r="I64" s="31" t="str">
        <f t="shared" si="1"/>
        <v xml:space="preserve"> </v>
      </c>
    </row>
    <row r="65" spans="2:9" s="5" customFormat="1" ht="20.100000000000001" customHeight="1" x14ac:dyDescent="0.2">
      <c r="B65" s="44"/>
      <c r="C65" s="150"/>
      <c r="D65" s="151"/>
      <c r="E65" s="151"/>
      <c r="F65" s="151"/>
      <c r="G65" s="152"/>
      <c r="H65" s="30"/>
      <c r="I65" s="31" t="str">
        <f t="shared" si="1"/>
        <v xml:space="preserve"> </v>
      </c>
    </row>
    <row r="66" spans="2:9" s="5" customFormat="1" ht="20.100000000000001" customHeight="1" x14ac:dyDescent="0.2">
      <c r="B66" s="44"/>
      <c r="C66" s="150"/>
      <c r="D66" s="151"/>
      <c r="E66" s="151"/>
      <c r="F66" s="151"/>
      <c r="G66" s="152"/>
      <c r="H66" s="30"/>
      <c r="I66" s="31" t="str">
        <f t="shared" si="1"/>
        <v xml:space="preserve"> </v>
      </c>
    </row>
    <row r="67" spans="2:9" s="5" customFormat="1" ht="20.100000000000001" customHeight="1" x14ac:dyDescent="0.2">
      <c r="B67" s="44"/>
      <c r="C67" s="150"/>
      <c r="D67" s="151"/>
      <c r="E67" s="151"/>
      <c r="F67" s="151"/>
      <c r="G67" s="152"/>
      <c r="H67" s="30"/>
      <c r="I67" s="31" t="str">
        <f t="shared" si="1"/>
        <v xml:space="preserve"> </v>
      </c>
    </row>
    <row r="68" spans="2:9" s="5" customFormat="1" ht="20.100000000000001" customHeight="1" x14ac:dyDescent="0.2">
      <c r="B68" s="44"/>
      <c r="C68" s="150"/>
      <c r="D68" s="151"/>
      <c r="E68" s="151"/>
      <c r="F68" s="151"/>
      <c r="G68" s="152"/>
      <c r="H68" s="30"/>
      <c r="I68" s="31" t="str">
        <f t="shared" si="1"/>
        <v xml:space="preserve"> </v>
      </c>
    </row>
    <row r="69" spans="2:9" s="5" customFormat="1" ht="20.100000000000001" customHeight="1" x14ac:dyDescent="0.2">
      <c r="B69" s="44"/>
      <c r="C69" s="150"/>
      <c r="D69" s="151"/>
      <c r="E69" s="151"/>
      <c r="F69" s="151"/>
      <c r="G69" s="152"/>
      <c r="H69" s="30"/>
      <c r="I69" s="31" t="str">
        <f t="shared" si="1"/>
        <v xml:space="preserve"> </v>
      </c>
    </row>
    <row r="70" spans="2:9" s="5" customFormat="1" ht="20.100000000000001" customHeight="1" x14ac:dyDescent="0.2">
      <c r="B70" s="44"/>
      <c r="C70" s="150"/>
      <c r="D70" s="151"/>
      <c r="E70" s="151"/>
      <c r="F70" s="151"/>
      <c r="G70" s="152"/>
      <c r="H70" s="30"/>
      <c r="I70" s="31" t="str">
        <f t="shared" si="1"/>
        <v xml:space="preserve"> </v>
      </c>
    </row>
    <row r="71" spans="2:9" s="5" customFormat="1" ht="20.100000000000001" customHeight="1" x14ac:dyDescent="0.2">
      <c r="B71" s="44"/>
      <c r="C71" s="150"/>
      <c r="D71" s="151"/>
      <c r="E71" s="151"/>
      <c r="F71" s="151"/>
      <c r="G71" s="152"/>
      <c r="H71" s="30"/>
      <c r="I71" s="31" t="str">
        <f t="shared" ref="I71:I98" si="2">+IF(B71*H71&lt;&gt;0,B71*H71," ")</f>
        <v xml:space="preserve"> </v>
      </c>
    </row>
    <row r="72" spans="2:9" s="5" customFormat="1" ht="20.100000000000001" customHeight="1" x14ac:dyDescent="0.2">
      <c r="B72" s="44"/>
      <c r="C72" s="150"/>
      <c r="D72" s="151"/>
      <c r="E72" s="151"/>
      <c r="F72" s="151"/>
      <c r="G72" s="152"/>
      <c r="H72" s="30"/>
      <c r="I72" s="31" t="str">
        <f t="shared" si="2"/>
        <v xml:space="preserve"> </v>
      </c>
    </row>
    <row r="73" spans="2:9" s="5" customFormat="1" ht="20.100000000000001" customHeight="1" x14ac:dyDescent="0.2">
      <c r="B73" s="44"/>
      <c r="C73" s="150"/>
      <c r="D73" s="151"/>
      <c r="E73" s="151"/>
      <c r="F73" s="151"/>
      <c r="G73" s="152"/>
      <c r="H73" s="30"/>
      <c r="I73" s="31" t="str">
        <f t="shared" si="2"/>
        <v xml:space="preserve"> </v>
      </c>
    </row>
    <row r="74" spans="2:9" s="5" customFormat="1" ht="20.100000000000001" customHeight="1" x14ac:dyDescent="0.2">
      <c r="B74" s="44"/>
      <c r="C74" s="150"/>
      <c r="D74" s="151"/>
      <c r="E74" s="151"/>
      <c r="F74" s="151"/>
      <c r="G74" s="152"/>
      <c r="H74" s="30"/>
      <c r="I74" s="31" t="str">
        <f t="shared" si="2"/>
        <v xml:space="preserve"> </v>
      </c>
    </row>
    <row r="75" spans="2:9" s="5" customFormat="1" ht="20.100000000000001" customHeight="1" x14ac:dyDescent="0.2">
      <c r="B75" s="44"/>
      <c r="C75" s="150"/>
      <c r="D75" s="151"/>
      <c r="E75" s="151"/>
      <c r="F75" s="151"/>
      <c r="G75" s="152"/>
      <c r="H75" s="30"/>
      <c r="I75" s="31" t="str">
        <f t="shared" si="2"/>
        <v xml:space="preserve"> </v>
      </c>
    </row>
    <row r="76" spans="2:9" s="5" customFormat="1" ht="20.100000000000001" customHeight="1" x14ac:dyDescent="0.2">
      <c r="B76" s="44"/>
      <c r="C76" s="150"/>
      <c r="D76" s="151"/>
      <c r="E76" s="151"/>
      <c r="F76" s="151"/>
      <c r="G76" s="152"/>
      <c r="H76" s="30"/>
      <c r="I76" s="31" t="str">
        <f t="shared" si="2"/>
        <v xml:space="preserve"> </v>
      </c>
    </row>
    <row r="77" spans="2:9" s="5" customFormat="1" ht="20.100000000000001" customHeight="1" x14ac:dyDescent="0.2">
      <c r="B77" s="44"/>
      <c r="C77" s="150"/>
      <c r="D77" s="151"/>
      <c r="E77" s="151"/>
      <c r="F77" s="151"/>
      <c r="G77" s="152"/>
      <c r="H77" s="30"/>
      <c r="I77" s="31" t="str">
        <f t="shared" si="2"/>
        <v xml:space="preserve"> </v>
      </c>
    </row>
    <row r="78" spans="2:9" s="5" customFormat="1" ht="20.100000000000001" customHeight="1" x14ac:dyDescent="0.2">
      <c r="B78" s="44"/>
      <c r="C78" s="150"/>
      <c r="D78" s="151"/>
      <c r="E78" s="151"/>
      <c r="F78" s="151"/>
      <c r="G78" s="152"/>
      <c r="H78" s="30"/>
      <c r="I78" s="31" t="str">
        <f t="shared" si="2"/>
        <v xml:space="preserve"> </v>
      </c>
    </row>
    <row r="79" spans="2:9" s="5" customFormat="1" ht="20.100000000000001" customHeight="1" x14ac:dyDescent="0.2">
      <c r="B79" s="44"/>
      <c r="C79" s="150"/>
      <c r="D79" s="151"/>
      <c r="E79" s="151"/>
      <c r="F79" s="151"/>
      <c r="G79" s="152"/>
      <c r="H79" s="30"/>
      <c r="I79" s="31" t="str">
        <f t="shared" si="2"/>
        <v xml:space="preserve"> </v>
      </c>
    </row>
    <row r="80" spans="2:9" s="5" customFormat="1" ht="20.100000000000001" customHeight="1" x14ac:dyDescent="0.2">
      <c r="B80" s="44"/>
      <c r="C80" s="150"/>
      <c r="D80" s="151"/>
      <c r="E80" s="151"/>
      <c r="F80" s="151"/>
      <c r="G80" s="152"/>
      <c r="H80" s="30"/>
      <c r="I80" s="31" t="str">
        <f t="shared" si="2"/>
        <v xml:space="preserve"> </v>
      </c>
    </row>
    <row r="81" spans="2:9" s="5" customFormat="1" ht="20.100000000000001" customHeight="1" x14ac:dyDescent="0.2">
      <c r="B81" s="44"/>
      <c r="C81" s="150"/>
      <c r="D81" s="151"/>
      <c r="E81" s="151"/>
      <c r="F81" s="151"/>
      <c r="G81" s="152"/>
      <c r="H81" s="30"/>
      <c r="I81" s="31" t="str">
        <f t="shared" si="2"/>
        <v xml:space="preserve"> </v>
      </c>
    </row>
    <row r="82" spans="2:9" s="5" customFormat="1" ht="20.100000000000001" customHeight="1" x14ac:dyDescent="0.2">
      <c r="B82" s="44"/>
      <c r="C82" s="150"/>
      <c r="D82" s="151"/>
      <c r="E82" s="151"/>
      <c r="F82" s="151"/>
      <c r="G82" s="152"/>
      <c r="H82" s="30"/>
      <c r="I82" s="31" t="str">
        <f t="shared" si="2"/>
        <v xml:space="preserve"> </v>
      </c>
    </row>
    <row r="83" spans="2:9" s="5" customFormat="1" ht="20.100000000000001" customHeight="1" x14ac:dyDescent="0.2">
      <c r="B83" s="44"/>
      <c r="C83" s="150"/>
      <c r="D83" s="151"/>
      <c r="E83" s="151"/>
      <c r="F83" s="151"/>
      <c r="G83" s="152"/>
      <c r="H83" s="30"/>
      <c r="I83" s="31" t="str">
        <f t="shared" si="2"/>
        <v xml:space="preserve"> </v>
      </c>
    </row>
    <row r="84" spans="2:9" s="5" customFormat="1" ht="20.100000000000001" customHeight="1" x14ac:dyDescent="0.2">
      <c r="B84" s="44"/>
      <c r="C84" s="150"/>
      <c r="D84" s="151"/>
      <c r="E84" s="151"/>
      <c r="F84" s="151"/>
      <c r="G84" s="152"/>
      <c r="H84" s="30"/>
      <c r="I84" s="31" t="str">
        <f t="shared" si="2"/>
        <v xml:space="preserve"> </v>
      </c>
    </row>
    <row r="85" spans="2:9" s="5" customFormat="1" ht="20.100000000000001" customHeight="1" x14ac:dyDescent="0.2">
      <c r="B85" s="44"/>
      <c r="C85" s="150"/>
      <c r="D85" s="151"/>
      <c r="E85" s="151"/>
      <c r="F85" s="151"/>
      <c r="G85" s="152"/>
      <c r="H85" s="30"/>
      <c r="I85" s="31" t="str">
        <f t="shared" si="2"/>
        <v xml:space="preserve"> </v>
      </c>
    </row>
    <row r="86" spans="2:9" s="5" customFormat="1" ht="20.100000000000001" customHeight="1" x14ac:dyDescent="0.2">
      <c r="B86" s="44"/>
      <c r="C86" s="150"/>
      <c r="D86" s="151"/>
      <c r="E86" s="151"/>
      <c r="F86" s="151"/>
      <c r="G86" s="152"/>
      <c r="H86" s="30"/>
      <c r="I86" s="31" t="str">
        <f t="shared" si="2"/>
        <v xml:space="preserve"> </v>
      </c>
    </row>
    <row r="87" spans="2:9" s="5" customFormat="1" ht="20.100000000000001" customHeight="1" x14ac:dyDescent="0.2">
      <c r="B87" s="44"/>
      <c r="C87" s="150"/>
      <c r="D87" s="151"/>
      <c r="E87" s="151"/>
      <c r="F87" s="151"/>
      <c r="G87" s="152"/>
      <c r="H87" s="30"/>
      <c r="I87" s="31" t="str">
        <f t="shared" si="2"/>
        <v xml:space="preserve"> </v>
      </c>
    </row>
    <row r="88" spans="2:9" s="5" customFormat="1" ht="20.100000000000001" customHeight="1" x14ac:dyDescent="0.2">
      <c r="B88" s="44"/>
      <c r="C88" s="150"/>
      <c r="D88" s="151"/>
      <c r="E88" s="151"/>
      <c r="F88" s="151"/>
      <c r="G88" s="152"/>
      <c r="H88" s="30"/>
      <c r="I88" s="31" t="str">
        <f t="shared" si="2"/>
        <v xml:space="preserve"> </v>
      </c>
    </row>
    <row r="89" spans="2:9" s="5" customFormat="1" ht="20.100000000000001" customHeight="1" x14ac:dyDescent="0.2">
      <c r="B89" s="44"/>
      <c r="C89" s="150"/>
      <c r="D89" s="151"/>
      <c r="E89" s="151"/>
      <c r="F89" s="151"/>
      <c r="G89" s="152"/>
      <c r="H89" s="30"/>
      <c r="I89" s="31" t="str">
        <f t="shared" si="2"/>
        <v xml:space="preserve"> </v>
      </c>
    </row>
    <row r="90" spans="2:9" s="5" customFormat="1" ht="20.100000000000001" customHeight="1" x14ac:dyDescent="0.2">
      <c r="B90" s="44"/>
      <c r="C90" s="150"/>
      <c r="D90" s="151"/>
      <c r="E90" s="151"/>
      <c r="F90" s="151"/>
      <c r="G90" s="152"/>
      <c r="H90" s="30"/>
      <c r="I90" s="31" t="str">
        <f t="shared" si="2"/>
        <v xml:space="preserve"> </v>
      </c>
    </row>
    <row r="91" spans="2:9" s="5" customFormat="1" ht="20.100000000000001" customHeight="1" x14ac:dyDescent="0.2">
      <c r="B91" s="44"/>
      <c r="C91" s="150"/>
      <c r="D91" s="151"/>
      <c r="E91" s="151"/>
      <c r="F91" s="151"/>
      <c r="G91" s="152"/>
      <c r="H91" s="30"/>
      <c r="I91" s="31" t="str">
        <f t="shared" si="2"/>
        <v xml:space="preserve"> </v>
      </c>
    </row>
    <row r="92" spans="2:9" s="5" customFormat="1" ht="20.100000000000001" customHeight="1" x14ac:dyDescent="0.2">
      <c r="B92" s="44"/>
      <c r="C92" s="150"/>
      <c r="D92" s="151"/>
      <c r="E92" s="151"/>
      <c r="F92" s="151"/>
      <c r="G92" s="152"/>
      <c r="H92" s="30"/>
      <c r="I92" s="31" t="str">
        <f t="shared" si="2"/>
        <v xml:space="preserve"> </v>
      </c>
    </row>
    <row r="93" spans="2:9" s="5" customFormat="1" ht="20.100000000000001" customHeight="1" x14ac:dyDescent="0.2">
      <c r="B93" s="44"/>
      <c r="C93" s="150"/>
      <c r="D93" s="151"/>
      <c r="E93" s="151"/>
      <c r="F93" s="151"/>
      <c r="G93" s="152"/>
      <c r="H93" s="30"/>
      <c r="I93" s="31" t="str">
        <f t="shared" si="2"/>
        <v xml:space="preserve"> </v>
      </c>
    </row>
    <row r="94" spans="2:9" s="5" customFormat="1" ht="20.100000000000001" customHeight="1" x14ac:dyDescent="0.2">
      <c r="B94" s="44"/>
      <c r="C94" s="150"/>
      <c r="D94" s="151"/>
      <c r="E94" s="151"/>
      <c r="F94" s="151"/>
      <c r="G94" s="152"/>
      <c r="H94" s="30"/>
      <c r="I94" s="31" t="str">
        <f t="shared" si="2"/>
        <v xml:space="preserve"> </v>
      </c>
    </row>
    <row r="95" spans="2:9" s="5" customFormat="1" ht="20.100000000000001" customHeight="1" x14ac:dyDescent="0.2">
      <c r="B95" s="44"/>
      <c r="C95" s="150"/>
      <c r="D95" s="151"/>
      <c r="E95" s="151"/>
      <c r="F95" s="151"/>
      <c r="G95" s="152"/>
      <c r="H95" s="30"/>
      <c r="I95" s="31" t="str">
        <f t="shared" si="2"/>
        <v xml:space="preserve"> </v>
      </c>
    </row>
    <row r="96" spans="2:9" s="5" customFormat="1" ht="20.100000000000001" customHeight="1" x14ac:dyDescent="0.2">
      <c r="B96" s="44"/>
      <c r="C96" s="150"/>
      <c r="D96" s="151"/>
      <c r="E96" s="151"/>
      <c r="F96" s="151"/>
      <c r="G96" s="152"/>
      <c r="H96" s="30"/>
      <c r="I96" s="31" t="str">
        <f t="shared" si="2"/>
        <v xml:space="preserve"> </v>
      </c>
    </row>
    <row r="97" spans="2:17" s="5" customFormat="1" ht="20.100000000000001" customHeight="1" x14ac:dyDescent="0.2">
      <c r="B97" s="44"/>
      <c r="C97" s="150"/>
      <c r="D97" s="151"/>
      <c r="E97" s="151"/>
      <c r="F97" s="151"/>
      <c r="G97" s="152"/>
      <c r="H97" s="30"/>
      <c r="I97" s="31" t="str">
        <f t="shared" si="2"/>
        <v xml:space="preserve"> </v>
      </c>
    </row>
    <row r="98" spans="2:17" s="5" customFormat="1" ht="20.100000000000001" customHeight="1" thickBot="1" x14ac:dyDescent="0.25">
      <c r="B98" s="62"/>
      <c r="C98" s="267"/>
      <c r="D98" s="268"/>
      <c r="E98" s="268"/>
      <c r="F98" s="268"/>
      <c r="G98" s="269"/>
      <c r="H98" s="63"/>
      <c r="I98" s="64" t="str">
        <f t="shared" si="2"/>
        <v xml:space="preserve"> </v>
      </c>
    </row>
    <row r="99" spans="2:17" s="5" customFormat="1" ht="15.6" customHeight="1" thickBot="1" x14ac:dyDescent="0.25">
      <c r="L99" s="61"/>
      <c r="M99" s="61"/>
      <c r="N99" s="61"/>
      <c r="O99" s="61"/>
      <c r="P99" s="61"/>
      <c r="Q99" s="61"/>
    </row>
    <row r="100" spans="2:17" s="5" customFormat="1" ht="57" customHeight="1" thickBot="1" x14ac:dyDescent="0.25">
      <c r="B100" s="146"/>
      <c r="C100" s="147"/>
      <c r="D100" s="147"/>
      <c r="E100" s="147"/>
      <c r="F100" s="147"/>
      <c r="G100" s="147"/>
      <c r="H100" s="287"/>
      <c r="I100" s="9" t="s">
        <v>27</v>
      </c>
      <c r="K100" s="198" t="s">
        <v>47</v>
      </c>
      <c r="L100" s="198"/>
      <c r="M100" s="198"/>
      <c r="N100" s="198"/>
      <c r="O100" s="198"/>
      <c r="P100" s="198"/>
      <c r="Q100" s="198"/>
    </row>
    <row r="101" spans="2:17" s="5" customFormat="1" ht="48" customHeight="1" thickBot="1" x14ac:dyDescent="0.25">
      <c r="B101" s="148"/>
      <c r="C101" s="149"/>
      <c r="D101" s="149"/>
      <c r="E101" s="149"/>
      <c r="F101" s="149"/>
      <c r="G101" s="149"/>
      <c r="H101" s="288"/>
      <c r="I101" s="37" t="s">
        <v>26</v>
      </c>
      <c r="K101" s="198"/>
      <c r="L101" s="198"/>
      <c r="M101" s="198"/>
      <c r="N101" s="198"/>
      <c r="O101" s="198"/>
      <c r="P101" s="198"/>
      <c r="Q101" s="198"/>
    </row>
    <row r="102" spans="2:17" s="5" customFormat="1" ht="45" customHeight="1" thickBot="1" x14ac:dyDescent="0.25">
      <c r="B102" s="231" t="s">
        <v>19</v>
      </c>
      <c r="C102" s="232"/>
      <c r="D102" s="232"/>
      <c r="E102" s="232"/>
      <c r="F102" s="232"/>
      <c r="G102" s="232"/>
      <c r="H102" s="232"/>
      <c r="I102" s="233"/>
      <c r="K102" s="61"/>
      <c r="L102" s="61"/>
      <c r="M102" s="61"/>
      <c r="N102" s="61"/>
      <c r="O102" s="61"/>
      <c r="P102" s="61"/>
      <c r="Q102" s="61"/>
    </row>
    <row r="103" spans="2:17" s="5" customFormat="1" ht="20.100000000000001" customHeight="1" x14ac:dyDescent="0.2">
      <c r="B103" s="234" t="s">
        <v>20</v>
      </c>
      <c r="C103" s="235"/>
      <c r="D103" s="235"/>
      <c r="E103" s="236"/>
      <c r="F103" s="234" t="s">
        <v>22</v>
      </c>
      <c r="G103" s="235"/>
      <c r="H103" s="235"/>
      <c r="I103" s="236"/>
      <c r="K103" s="61"/>
      <c r="L103" s="61"/>
      <c r="M103" s="61"/>
      <c r="N103" s="61"/>
      <c r="O103" s="61"/>
      <c r="P103" s="61"/>
      <c r="Q103" s="61"/>
    </row>
    <row r="104" spans="2:17" s="5" customFormat="1" ht="20.100000000000001" customHeight="1" thickBot="1" x14ac:dyDescent="0.25">
      <c r="B104" s="237" t="str">
        <f>IF(B8&gt;0,B8," ")</f>
        <v xml:space="preserve"> </v>
      </c>
      <c r="C104" s="238"/>
      <c r="D104" s="238"/>
      <c r="E104" s="239"/>
      <c r="F104" s="237" t="s">
        <v>5</v>
      </c>
      <c r="G104" s="238"/>
      <c r="H104" s="238"/>
      <c r="I104" s="239"/>
    </row>
    <row r="105" spans="2:17" s="5" customFormat="1" ht="20.100000000000001" customHeight="1" x14ac:dyDescent="0.2">
      <c r="B105" s="234" t="s">
        <v>21</v>
      </c>
      <c r="C105" s="240"/>
      <c r="D105" s="240"/>
      <c r="E105" s="241"/>
      <c r="F105" s="234" t="s">
        <v>23</v>
      </c>
      <c r="G105" s="240"/>
      <c r="H105" s="240"/>
      <c r="I105" s="241"/>
    </row>
    <row r="106" spans="2:17" s="5" customFormat="1" ht="20.100000000000001" customHeight="1" x14ac:dyDescent="0.2">
      <c r="B106" s="200" t="str">
        <f>IF(B9&gt;0,B9," ")</f>
        <v xml:space="preserve"> </v>
      </c>
      <c r="C106" s="201"/>
      <c r="D106" s="201"/>
      <c r="E106" s="202"/>
      <c r="F106" s="203"/>
      <c r="G106" s="204"/>
      <c r="H106" s="204"/>
      <c r="I106" s="205"/>
    </row>
    <row r="107" spans="2:17" s="5" customFormat="1" ht="20.100000000000001" customHeight="1" thickBot="1" x14ac:dyDescent="0.25">
      <c r="B107" s="113" t="str">
        <f>IF(B11&gt;0,B11," ")</f>
        <v xml:space="preserve"> </v>
      </c>
      <c r="C107" s="114">
        <f>D11</f>
        <v>0</v>
      </c>
      <c r="D107" s="114">
        <f>E11</f>
        <v>0</v>
      </c>
      <c r="E107" s="115"/>
      <c r="F107" s="206"/>
      <c r="G107" s="207"/>
      <c r="H107" s="207"/>
      <c r="I107" s="208"/>
    </row>
    <row r="108" spans="2:17" s="5" customFormat="1" ht="30" customHeight="1" thickBot="1" x14ac:dyDescent="0.25">
      <c r="B108" s="98" t="s">
        <v>14</v>
      </c>
      <c r="C108" s="99" t="s">
        <v>15</v>
      </c>
      <c r="D108" s="277" t="s">
        <v>11</v>
      </c>
      <c r="E108" s="278"/>
      <c r="F108" s="278"/>
      <c r="G108" s="279"/>
      <c r="H108" s="98" t="s">
        <v>24</v>
      </c>
      <c r="I108" s="98" t="s">
        <v>25</v>
      </c>
    </row>
    <row r="109" spans="2:17" s="5" customFormat="1" ht="20.100000000000001" customHeight="1" x14ac:dyDescent="0.2">
      <c r="B109" s="76" t="str">
        <f t="shared" ref="B109:B124" si="3">IF(B17&gt;0,B17," ")</f>
        <v xml:space="preserve"> </v>
      </c>
      <c r="C109" s="73"/>
      <c r="D109" s="280" t="str">
        <f t="shared" ref="D109:D123" si="4">IF(ISBLANK(C17),"",C17)</f>
        <v/>
      </c>
      <c r="E109" s="280"/>
      <c r="F109" s="280"/>
      <c r="G109" s="280"/>
      <c r="H109" s="68"/>
      <c r="I109" s="77"/>
    </row>
    <row r="110" spans="2:17" s="5" customFormat="1" ht="20.100000000000001" customHeight="1" x14ac:dyDescent="0.2">
      <c r="B110" s="76" t="str">
        <f t="shared" si="3"/>
        <v xml:space="preserve"> </v>
      </c>
      <c r="C110" s="74"/>
      <c r="D110" s="160" t="str">
        <f t="shared" si="4"/>
        <v/>
      </c>
      <c r="E110" s="160"/>
      <c r="F110" s="160"/>
      <c r="G110" s="160"/>
      <c r="H110" s="69"/>
      <c r="I110" s="78"/>
    </row>
    <row r="111" spans="2:17" s="5" customFormat="1" ht="20.100000000000001" customHeight="1" x14ac:dyDescent="0.2">
      <c r="B111" s="76" t="str">
        <f t="shared" si="3"/>
        <v xml:space="preserve"> </v>
      </c>
      <c r="C111" s="74"/>
      <c r="D111" s="160" t="str">
        <f t="shared" si="4"/>
        <v/>
      </c>
      <c r="E111" s="160"/>
      <c r="F111" s="160"/>
      <c r="G111" s="160"/>
      <c r="H111" s="69"/>
      <c r="I111" s="78"/>
    </row>
    <row r="112" spans="2:17" s="5" customFormat="1" ht="20.100000000000001" customHeight="1" x14ac:dyDescent="0.2">
      <c r="B112" s="76" t="str">
        <f t="shared" si="3"/>
        <v xml:space="preserve"> </v>
      </c>
      <c r="C112" s="74"/>
      <c r="D112" s="160" t="str">
        <f t="shared" si="4"/>
        <v/>
      </c>
      <c r="E112" s="160"/>
      <c r="F112" s="160"/>
      <c r="G112" s="160"/>
      <c r="H112" s="69"/>
      <c r="I112" s="78"/>
    </row>
    <row r="113" spans="2:9" s="5" customFormat="1" ht="20.100000000000001" customHeight="1" x14ac:dyDescent="0.2">
      <c r="B113" s="76" t="str">
        <f t="shared" si="3"/>
        <v xml:space="preserve"> </v>
      </c>
      <c r="C113" s="74"/>
      <c r="D113" s="160" t="str">
        <f t="shared" si="4"/>
        <v/>
      </c>
      <c r="E113" s="160"/>
      <c r="F113" s="160"/>
      <c r="G113" s="160"/>
      <c r="H113" s="69"/>
      <c r="I113" s="78"/>
    </row>
    <row r="114" spans="2:9" s="5" customFormat="1" ht="20.100000000000001" customHeight="1" x14ac:dyDescent="0.2">
      <c r="B114" s="76" t="str">
        <f t="shared" si="3"/>
        <v xml:space="preserve"> </v>
      </c>
      <c r="C114" s="74"/>
      <c r="D114" s="160" t="str">
        <f t="shared" si="4"/>
        <v/>
      </c>
      <c r="E114" s="160"/>
      <c r="F114" s="160"/>
      <c r="G114" s="160"/>
      <c r="H114" s="69"/>
      <c r="I114" s="78"/>
    </row>
    <row r="115" spans="2:9" s="5" customFormat="1" ht="20.100000000000001" customHeight="1" x14ac:dyDescent="0.2">
      <c r="B115" s="76" t="str">
        <f t="shared" si="3"/>
        <v xml:space="preserve"> </v>
      </c>
      <c r="C115" s="74"/>
      <c r="D115" s="160" t="str">
        <f t="shared" si="4"/>
        <v/>
      </c>
      <c r="E115" s="160"/>
      <c r="F115" s="160"/>
      <c r="G115" s="160"/>
      <c r="H115" s="69"/>
      <c r="I115" s="78"/>
    </row>
    <row r="116" spans="2:9" s="5" customFormat="1" ht="20.100000000000001" customHeight="1" x14ac:dyDescent="0.2">
      <c r="B116" s="76" t="str">
        <f t="shared" si="3"/>
        <v xml:space="preserve"> </v>
      </c>
      <c r="C116" s="74"/>
      <c r="D116" s="160" t="str">
        <f t="shared" si="4"/>
        <v/>
      </c>
      <c r="E116" s="160"/>
      <c r="F116" s="160"/>
      <c r="G116" s="160"/>
      <c r="H116" s="69"/>
      <c r="I116" s="78"/>
    </row>
    <row r="117" spans="2:9" s="5" customFormat="1" ht="20.100000000000001" customHeight="1" x14ac:dyDescent="0.2">
      <c r="B117" s="76" t="str">
        <f t="shared" si="3"/>
        <v xml:space="preserve"> </v>
      </c>
      <c r="C117" s="74"/>
      <c r="D117" s="160" t="str">
        <f t="shared" si="4"/>
        <v/>
      </c>
      <c r="E117" s="160"/>
      <c r="F117" s="160"/>
      <c r="G117" s="160"/>
      <c r="H117" s="69"/>
      <c r="I117" s="78"/>
    </row>
    <row r="118" spans="2:9" s="5" customFormat="1" ht="20.100000000000001" customHeight="1" x14ac:dyDescent="0.2">
      <c r="B118" s="76" t="str">
        <f t="shared" si="3"/>
        <v xml:space="preserve"> </v>
      </c>
      <c r="C118" s="74"/>
      <c r="D118" s="160" t="str">
        <f t="shared" si="4"/>
        <v/>
      </c>
      <c r="E118" s="160"/>
      <c r="F118" s="160"/>
      <c r="G118" s="160"/>
      <c r="H118" s="69"/>
      <c r="I118" s="78"/>
    </row>
    <row r="119" spans="2:9" s="5" customFormat="1" ht="20.100000000000001" customHeight="1" x14ac:dyDescent="0.2">
      <c r="B119" s="76" t="str">
        <f t="shared" si="3"/>
        <v xml:space="preserve"> </v>
      </c>
      <c r="C119" s="74"/>
      <c r="D119" s="160" t="str">
        <f t="shared" si="4"/>
        <v/>
      </c>
      <c r="E119" s="160"/>
      <c r="F119" s="160"/>
      <c r="G119" s="160"/>
      <c r="H119" s="69"/>
      <c r="I119" s="78"/>
    </row>
    <row r="120" spans="2:9" s="5" customFormat="1" ht="20.100000000000001" customHeight="1" x14ac:dyDescent="0.2">
      <c r="B120" s="76" t="str">
        <f t="shared" si="3"/>
        <v xml:space="preserve"> </v>
      </c>
      <c r="C120" s="74"/>
      <c r="D120" s="160" t="str">
        <f t="shared" si="4"/>
        <v/>
      </c>
      <c r="E120" s="160"/>
      <c r="F120" s="160"/>
      <c r="G120" s="160"/>
      <c r="H120" s="69"/>
      <c r="I120" s="78"/>
    </row>
    <row r="121" spans="2:9" s="5" customFormat="1" ht="20.100000000000001" customHeight="1" x14ac:dyDescent="0.2">
      <c r="B121" s="76" t="str">
        <f t="shared" si="3"/>
        <v xml:space="preserve"> </v>
      </c>
      <c r="C121" s="74"/>
      <c r="D121" s="160" t="str">
        <f t="shared" si="4"/>
        <v/>
      </c>
      <c r="E121" s="160"/>
      <c r="F121" s="160"/>
      <c r="G121" s="160"/>
      <c r="H121" s="69"/>
      <c r="I121" s="78"/>
    </row>
    <row r="122" spans="2:9" s="5" customFormat="1" ht="20.100000000000001" customHeight="1" x14ac:dyDescent="0.2">
      <c r="B122" s="76" t="str">
        <f t="shared" si="3"/>
        <v xml:space="preserve"> </v>
      </c>
      <c r="C122" s="74"/>
      <c r="D122" s="160" t="str">
        <f t="shared" si="4"/>
        <v/>
      </c>
      <c r="E122" s="160"/>
      <c r="F122" s="160"/>
      <c r="G122" s="160"/>
      <c r="H122" s="69"/>
      <c r="I122" s="78"/>
    </row>
    <row r="123" spans="2:9" s="5" customFormat="1" ht="20.100000000000001" customHeight="1" x14ac:dyDescent="0.2">
      <c r="B123" s="76" t="str">
        <f t="shared" si="3"/>
        <v xml:space="preserve"> </v>
      </c>
      <c r="C123" s="74"/>
      <c r="D123" s="160" t="str">
        <f t="shared" si="4"/>
        <v/>
      </c>
      <c r="E123" s="160"/>
      <c r="F123" s="160"/>
      <c r="G123" s="160"/>
      <c r="H123" s="69"/>
      <c r="I123" s="78"/>
    </row>
    <row r="124" spans="2:9" s="5" customFormat="1" ht="20.100000000000001" customHeight="1" thickBot="1" x14ac:dyDescent="0.25">
      <c r="B124" s="76">
        <f t="shared" si="3"/>
        <v>1</v>
      </c>
      <c r="C124" s="75"/>
      <c r="D124" s="214" t="str">
        <f>IF(C32&gt;0, C32, " ")</f>
        <v>SHIPPING Cost (if any)</v>
      </c>
      <c r="E124" s="214"/>
      <c r="F124" s="214"/>
      <c r="G124" s="214"/>
      <c r="H124" s="70"/>
      <c r="I124" s="79"/>
    </row>
    <row r="125" spans="2:9" s="5" customFormat="1" ht="13.5" thickBot="1" x14ac:dyDescent="0.25">
      <c r="B125" s="295" t="s">
        <v>18</v>
      </c>
      <c r="C125" s="296"/>
      <c r="D125" s="296"/>
      <c r="E125" s="296"/>
      <c r="F125" s="296"/>
      <c r="G125" s="296"/>
      <c r="H125" s="296"/>
      <c r="I125" s="297"/>
    </row>
    <row r="126" spans="2:9" s="5" customFormat="1" ht="30" customHeight="1" x14ac:dyDescent="0.2">
      <c r="B126" s="10" t="s">
        <v>16</v>
      </c>
      <c r="C126" s="298"/>
      <c r="D126" s="298"/>
      <c r="E126" s="298"/>
      <c r="F126" s="298"/>
      <c r="G126" s="263" t="s">
        <v>58</v>
      </c>
      <c r="H126" s="263"/>
      <c r="I126" s="264"/>
    </row>
    <row r="127" spans="2:9" s="5" customFormat="1" ht="30" customHeight="1" x14ac:dyDescent="0.2">
      <c r="B127" s="11" t="s">
        <v>17</v>
      </c>
      <c r="C127" s="262"/>
      <c r="D127" s="262"/>
      <c r="E127" s="262"/>
      <c r="F127" s="262"/>
      <c r="G127" s="265"/>
      <c r="H127" s="265"/>
      <c r="I127" s="266"/>
    </row>
    <row r="128" spans="2:9" s="5" customFormat="1" ht="30" customHeight="1" x14ac:dyDescent="0.2">
      <c r="B128" s="11" t="s">
        <v>13</v>
      </c>
      <c r="C128" s="210"/>
      <c r="D128" s="210"/>
      <c r="E128" s="210"/>
      <c r="F128" s="210"/>
      <c r="G128" s="265"/>
      <c r="H128" s="265"/>
      <c r="I128" s="266"/>
    </row>
    <row r="129" spans="2:9" s="5" customFormat="1" ht="30" customHeight="1" thickBot="1" x14ac:dyDescent="0.25">
      <c r="B129" s="211"/>
      <c r="C129" s="212"/>
      <c r="D129" s="212"/>
      <c r="E129" s="212"/>
      <c r="F129" s="212"/>
      <c r="G129" s="212"/>
      <c r="H129" s="212"/>
      <c r="I129" s="213"/>
    </row>
    <row r="130" spans="2:9" s="5" customFormat="1" ht="12.75" customHeight="1" thickBot="1" x14ac:dyDescent="0.25">
      <c r="B130" s="292"/>
      <c r="C130" s="293"/>
      <c r="D130" s="293"/>
      <c r="E130" s="293"/>
      <c r="F130" s="293"/>
      <c r="G130" s="293"/>
      <c r="H130" s="293"/>
      <c r="I130" s="294"/>
    </row>
    <row r="131" spans="2:9" s="5" customFormat="1" ht="14.25" x14ac:dyDescent="0.2">
      <c r="B131" s="289" t="s">
        <v>31</v>
      </c>
      <c r="C131" s="290"/>
      <c r="D131" s="290"/>
      <c r="E131" s="290"/>
      <c r="F131" s="290"/>
      <c r="G131" s="290"/>
      <c r="H131" s="290"/>
      <c r="I131" s="291"/>
    </row>
    <row r="132" spans="2:9" s="5" customFormat="1" x14ac:dyDescent="0.2">
      <c r="B132" s="281"/>
      <c r="C132" s="282"/>
      <c r="D132" s="282"/>
      <c r="E132" s="282"/>
      <c r="F132" s="282"/>
      <c r="G132" s="282"/>
      <c r="H132" s="282"/>
      <c r="I132" s="283"/>
    </row>
    <row r="133" spans="2:9" s="5" customFormat="1" ht="12.75" customHeight="1" x14ac:dyDescent="0.2">
      <c r="B133" s="281"/>
      <c r="C133" s="282"/>
      <c r="D133" s="282"/>
      <c r="E133" s="282"/>
      <c r="F133" s="282"/>
      <c r="G133" s="282"/>
      <c r="H133" s="282"/>
      <c r="I133" s="283"/>
    </row>
    <row r="134" spans="2:9" s="5" customFormat="1" ht="13.5" thickBot="1" x14ac:dyDescent="0.25">
      <c r="B134" s="284"/>
      <c r="C134" s="285"/>
      <c r="D134" s="285"/>
      <c r="E134" s="285"/>
      <c r="F134" s="285"/>
      <c r="G134" s="285"/>
      <c r="H134" s="285"/>
      <c r="I134" s="286"/>
    </row>
    <row r="135" spans="2:9" s="5" customFormat="1" ht="13.15" customHeight="1" thickBot="1" x14ac:dyDescent="0.25">
      <c r="B135" s="80" t="s">
        <v>28</v>
      </c>
      <c r="C135" s="81"/>
      <c r="D135" s="81"/>
      <c r="E135" s="81"/>
      <c r="F135" s="81"/>
      <c r="G135" s="81"/>
      <c r="H135" s="81"/>
      <c r="I135" s="82"/>
    </row>
    <row r="136" spans="2:9" s="5" customFormat="1" ht="13.5" thickBot="1" x14ac:dyDescent="0.25"/>
    <row r="137" spans="2:9" s="5" customFormat="1" ht="20.100000000000001" customHeight="1" thickBot="1" x14ac:dyDescent="0.25">
      <c r="B137" s="270" t="s">
        <v>75</v>
      </c>
      <c r="C137" s="271"/>
      <c r="D137" s="271"/>
      <c r="E137" s="271"/>
      <c r="F137" s="271"/>
      <c r="G137" s="271"/>
      <c r="H137" s="271"/>
      <c r="I137" s="272"/>
    </row>
    <row r="138" spans="2:9" s="5" customFormat="1" ht="30" customHeight="1" thickBot="1" x14ac:dyDescent="0.25">
      <c r="B138" s="98" t="s">
        <v>14</v>
      </c>
      <c r="C138" s="98" t="s">
        <v>15</v>
      </c>
      <c r="D138" s="276" t="s">
        <v>11</v>
      </c>
      <c r="E138" s="276"/>
      <c r="F138" s="276"/>
      <c r="G138" s="276"/>
      <c r="H138" s="98" t="s">
        <v>24</v>
      </c>
      <c r="I138" s="98" t="s">
        <v>25</v>
      </c>
    </row>
    <row r="139" spans="2:9" s="5" customFormat="1" ht="20.100000000000001" customHeight="1" x14ac:dyDescent="0.2">
      <c r="B139" s="76" t="str">
        <f t="shared" ref="B139:B181" si="5">IF(B56&gt;0,B56," ")</f>
        <v xml:space="preserve"> </v>
      </c>
      <c r="C139" s="71"/>
      <c r="D139" s="280" t="str">
        <f>IF(ISBLANK(C56),"",C56)</f>
        <v/>
      </c>
      <c r="E139" s="280"/>
      <c r="F139" s="280"/>
      <c r="G139" s="280"/>
      <c r="H139" s="68"/>
      <c r="I139" s="77"/>
    </row>
    <row r="140" spans="2:9" s="5" customFormat="1" ht="20.100000000000001" customHeight="1" x14ac:dyDescent="0.2">
      <c r="B140" s="76" t="str">
        <f t="shared" si="5"/>
        <v xml:space="preserve"> </v>
      </c>
      <c r="C140" s="72"/>
      <c r="D140" s="280" t="str">
        <f>IF(ISBLANK(C57),"",C57)</f>
        <v/>
      </c>
      <c r="E140" s="280"/>
      <c r="F140" s="280"/>
      <c r="G140" s="280"/>
      <c r="H140" s="68"/>
      <c r="I140" s="77"/>
    </row>
    <row r="141" spans="2:9" s="5" customFormat="1" ht="20.100000000000001" customHeight="1" x14ac:dyDescent="0.2">
      <c r="B141" s="76" t="str">
        <f t="shared" si="5"/>
        <v xml:space="preserve"> </v>
      </c>
      <c r="C141" s="72"/>
      <c r="D141" s="280" t="str">
        <f t="shared" ref="D141:D180" si="6">IF(ISBLANK(C58),"",C58)</f>
        <v/>
      </c>
      <c r="E141" s="280"/>
      <c r="F141" s="280"/>
      <c r="G141" s="280"/>
      <c r="H141" s="68"/>
      <c r="I141" s="77"/>
    </row>
    <row r="142" spans="2:9" s="5" customFormat="1" ht="20.100000000000001" customHeight="1" x14ac:dyDescent="0.2">
      <c r="B142" s="76" t="str">
        <f t="shared" si="5"/>
        <v xml:space="preserve"> </v>
      </c>
      <c r="C142" s="72"/>
      <c r="D142" s="280" t="str">
        <f t="shared" si="6"/>
        <v/>
      </c>
      <c r="E142" s="280"/>
      <c r="F142" s="280"/>
      <c r="G142" s="280"/>
      <c r="H142" s="68"/>
      <c r="I142" s="77"/>
    </row>
    <row r="143" spans="2:9" s="5" customFormat="1" ht="20.100000000000001" customHeight="1" x14ac:dyDescent="0.2">
      <c r="B143" s="76" t="str">
        <f t="shared" si="5"/>
        <v xml:space="preserve"> </v>
      </c>
      <c r="C143" s="72"/>
      <c r="D143" s="280" t="str">
        <f t="shared" si="6"/>
        <v/>
      </c>
      <c r="E143" s="280"/>
      <c r="F143" s="280"/>
      <c r="G143" s="280"/>
      <c r="H143" s="68"/>
      <c r="I143" s="77"/>
    </row>
    <row r="144" spans="2:9" s="5" customFormat="1" ht="20.100000000000001" customHeight="1" x14ac:dyDescent="0.2">
      <c r="B144" s="76" t="str">
        <f t="shared" si="5"/>
        <v xml:space="preserve"> </v>
      </c>
      <c r="C144" s="72"/>
      <c r="D144" s="280" t="str">
        <f t="shared" si="6"/>
        <v/>
      </c>
      <c r="E144" s="280"/>
      <c r="F144" s="280"/>
      <c r="G144" s="280"/>
      <c r="H144" s="68"/>
      <c r="I144" s="77"/>
    </row>
    <row r="145" spans="2:9" s="5" customFormat="1" ht="20.100000000000001" customHeight="1" x14ac:dyDescent="0.2">
      <c r="B145" s="76" t="str">
        <f t="shared" si="5"/>
        <v xml:space="preserve"> </v>
      </c>
      <c r="C145" s="72"/>
      <c r="D145" s="280" t="str">
        <f t="shared" si="6"/>
        <v/>
      </c>
      <c r="E145" s="280"/>
      <c r="F145" s="280"/>
      <c r="G145" s="280"/>
      <c r="H145" s="68"/>
      <c r="I145" s="77"/>
    </row>
    <row r="146" spans="2:9" s="5" customFormat="1" ht="20.100000000000001" customHeight="1" x14ac:dyDescent="0.2">
      <c r="B146" s="76" t="str">
        <f t="shared" si="5"/>
        <v xml:space="preserve"> </v>
      </c>
      <c r="C146" s="72"/>
      <c r="D146" s="280" t="str">
        <f t="shared" si="6"/>
        <v/>
      </c>
      <c r="E146" s="280"/>
      <c r="F146" s="280"/>
      <c r="G146" s="280"/>
      <c r="H146" s="68"/>
      <c r="I146" s="77"/>
    </row>
    <row r="147" spans="2:9" s="5" customFormat="1" ht="20.100000000000001" customHeight="1" x14ac:dyDescent="0.2">
      <c r="B147" s="76" t="str">
        <f t="shared" si="5"/>
        <v xml:space="preserve"> </v>
      </c>
      <c r="C147" s="72"/>
      <c r="D147" s="280" t="str">
        <f t="shared" si="6"/>
        <v/>
      </c>
      <c r="E147" s="280"/>
      <c r="F147" s="280"/>
      <c r="G147" s="280"/>
      <c r="H147" s="68"/>
      <c r="I147" s="77"/>
    </row>
    <row r="148" spans="2:9" s="5" customFormat="1" ht="20.100000000000001" customHeight="1" x14ac:dyDescent="0.2">
      <c r="B148" s="76" t="str">
        <f t="shared" si="5"/>
        <v xml:space="preserve"> </v>
      </c>
      <c r="C148" s="72"/>
      <c r="D148" s="280" t="str">
        <f t="shared" si="6"/>
        <v/>
      </c>
      <c r="E148" s="280"/>
      <c r="F148" s="280"/>
      <c r="G148" s="280"/>
      <c r="H148" s="68"/>
      <c r="I148" s="77"/>
    </row>
    <row r="149" spans="2:9" s="5" customFormat="1" ht="20.100000000000001" customHeight="1" x14ac:dyDescent="0.2">
      <c r="B149" s="76" t="str">
        <f t="shared" si="5"/>
        <v xml:space="preserve"> </v>
      </c>
      <c r="C149" s="72"/>
      <c r="D149" s="280" t="str">
        <f t="shared" si="6"/>
        <v/>
      </c>
      <c r="E149" s="280"/>
      <c r="F149" s="280"/>
      <c r="G149" s="280"/>
      <c r="H149" s="68"/>
      <c r="I149" s="77"/>
    </row>
    <row r="150" spans="2:9" s="5" customFormat="1" ht="20.100000000000001" customHeight="1" x14ac:dyDescent="0.2">
      <c r="B150" s="76" t="str">
        <f t="shared" si="5"/>
        <v xml:space="preserve"> </v>
      </c>
      <c r="C150" s="72"/>
      <c r="D150" s="280" t="str">
        <f t="shared" si="6"/>
        <v/>
      </c>
      <c r="E150" s="280"/>
      <c r="F150" s="280"/>
      <c r="G150" s="280"/>
      <c r="H150" s="68"/>
      <c r="I150" s="77"/>
    </row>
    <row r="151" spans="2:9" s="5" customFormat="1" ht="20.100000000000001" customHeight="1" x14ac:dyDescent="0.2">
      <c r="B151" s="76" t="str">
        <f t="shared" si="5"/>
        <v xml:space="preserve"> </v>
      </c>
      <c r="C151" s="72"/>
      <c r="D151" s="280" t="str">
        <f t="shared" si="6"/>
        <v/>
      </c>
      <c r="E151" s="280"/>
      <c r="F151" s="280"/>
      <c r="G151" s="280"/>
      <c r="H151" s="68"/>
      <c r="I151" s="77"/>
    </row>
    <row r="152" spans="2:9" s="5" customFormat="1" ht="20.100000000000001" customHeight="1" x14ac:dyDescent="0.2">
      <c r="B152" s="76" t="str">
        <f t="shared" si="5"/>
        <v xml:space="preserve"> </v>
      </c>
      <c r="C152" s="72"/>
      <c r="D152" s="280" t="str">
        <f t="shared" si="6"/>
        <v/>
      </c>
      <c r="E152" s="280"/>
      <c r="F152" s="280"/>
      <c r="G152" s="280"/>
      <c r="H152" s="68"/>
      <c r="I152" s="77"/>
    </row>
    <row r="153" spans="2:9" s="5" customFormat="1" ht="20.100000000000001" customHeight="1" x14ac:dyDescent="0.2">
      <c r="B153" s="76" t="str">
        <f t="shared" si="5"/>
        <v xml:space="preserve"> </v>
      </c>
      <c r="C153" s="72"/>
      <c r="D153" s="280" t="str">
        <f t="shared" si="6"/>
        <v/>
      </c>
      <c r="E153" s="280"/>
      <c r="F153" s="280"/>
      <c r="G153" s="280"/>
      <c r="H153" s="68"/>
      <c r="I153" s="77"/>
    </row>
    <row r="154" spans="2:9" s="5" customFormat="1" ht="20.100000000000001" customHeight="1" x14ac:dyDescent="0.2">
      <c r="B154" s="76" t="str">
        <f t="shared" si="5"/>
        <v xml:space="preserve"> </v>
      </c>
      <c r="C154" s="72"/>
      <c r="D154" s="280" t="str">
        <f t="shared" si="6"/>
        <v/>
      </c>
      <c r="E154" s="280"/>
      <c r="F154" s="280"/>
      <c r="G154" s="280"/>
      <c r="H154" s="68"/>
      <c r="I154" s="77"/>
    </row>
    <row r="155" spans="2:9" s="5" customFormat="1" ht="20.100000000000001" customHeight="1" x14ac:dyDescent="0.2">
      <c r="B155" s="76" t="str">
        <f t="shared" si="5"/>
        <v xml:space="preserve"> </v>
      </c>
      <c r="C155" s="72"/>
      <c r="D155" s="280" t="str">
        <f t="shared" si="6"/>
        <v/>
      </c>
      <c r="E155" s="280"/>
      <c r="F155" s="280"/>
      <c r="G155" s="280"/>
      <c r="H155" s="68"/>
      <c r="I155" s="77"/>
    </row>
    <row r="156" spans="2:9" s="5" customFormat="1" ht="20.100000000000001" customHeight="1" x14ac:dyDescent="0.2">
      <c r="B156" s="76" t="str">
        <f t="shared" si="5"/>
        <v xml:space="preserve"> </v>
      </c>
      <c r="C156" s="72"/>
      <c r="D156" s="280" t="str">
        <f t="shared" si="6"/>
        <v/>
      </c>
      <c r="E156" s="280"/>
      <c r="F156" s="280"/>
      <c r="G156" s="280"/>
      <c r="H156" s="68"/>
      <c r="I156" s="77"/>
    </row>
    <row r="157" spans="2:9" s="5" customFormat="1" ht="20.100000000000001" customHeight="1" x14ac:dyDescent="0.2">
      <c r="B157" s="76" t="str">
        <f t="shared" si="5"/>
        <v xml:space="preserve"> </v>
      </c>
      <c r="C157" s="72"/>
      <c r="D157" s="280" t="str">
        <f t="shared" si="6"/>
        <v/>
      </c>
      <c r="E157" s="280"/>
      <c r="F157" s="280"/>
      <c r="G157" s="280"/>
      <c r="H157" s="68"/>
      <c r="I157" s="77"/>
    </row>
    <row r="158" spans="2:9" s="5" customFormat="1" ht="20.100000000000001" customHeight="1" x14ac:dyDescent="0.2">
      <c r="B158" s="76" t="str">
        <f t="shared" si="5"/>
        <v xml:space="preserve"> </v>
      </c>
      <c r="C158" s="72"/>
      <c r="D158" s="280" t="str">
        <f t="shared" si="6"/>
        <v/>
      </c>
      <c r="E158" s="280"/>
      <c r="F158" s="280"/>
      <c r="G158" s="280"/>
      <c r="H158" s="68"/>
      <c r="I158" s="77"/>
    </row>
    <row r="159" spans="2:9" s="5" customFormat="1" ht="20.100000000000001" customHeight="1" x14ac:dyDescent="0.2">
      <c r="B159" s="76" t="str">
        <f t="shared" si="5"/>
        <v xml:space="preserve"> </v>
      </c>
      <c r="C159" s="72"/>
      <c r="D159" s="280" t="str">
        <f t="shared" si="6"/>
        <v/>
      </c>
      <c r="E159" s="280"/>
      <c r="F159" s="280"/>
      <c r="G159" s="280"/>
      <c r="H159" s="68"/>
      <c r="I159" s="77"/>
    </row>
    <row r="160" spans="2:9" s="5" customFormat="1" ht="20.100000000000001" customHeight="1" x14ac:dyDescent="0.2">
      <c r="B160" s="76" t="str">
        <f t="shared" si="5"/>
        <v xml:space="preserve"> </v>
      </c>
      <c r="C160" s="72"/>
      <c r="D160" s="280" t="str">
        <f t="shared" si="6"/>
        <v/>
      </c>
      <c r="E160" s="280"/>
      <c r="F160" s="280"/>
      <c r="G160" s="280"/>
      <c r="H160" s="68"/>
      <c r="I160" s="77"/>
    </row>
    <row r="161" spans="2:17" s="5" customFormat="1" ht="20.100000000000001" customHeight="1" x14ac:dyDescent="0.2">
      <c r="B161" s="76" t="str">
        <f t="shared" si="5"/>
        <v xml:space="preserve"> </v>
      </c>
      <c r="C161" s="72"/>
      <c r="D161" s="280" t="str">
        <f t="shared" si="6"/>
        <v/>
      </c>
      <c r="E161" s="280"/>
      <c r="F161" s="280"/>
      <c r="G161" s="280"/>
      <c r="H161" s="68"/>
      <c r="I161" s="77"/>
    </row>
    <row r="162" spans="2:17" s="5" customFormat="1" ht="20.100000000000001" customHeight="1" x14ac:dyDescent="0.2">
      <c r="B162" s="76" t="str">
        <f t="shared" si="5"/>
        <v xml:space="preserve"> </v>
      </c>
      <c r="C162" s="72"/>
      <c r="D162" s="280" t="str">
        <f t="shared" si="6"/>
        <v/>
      </c>
      <c r="E162" s="280"/>
      <c r="F162" s="280"/>
      <c r="G162" s="280"/>
      <c r="H162" s="68"/>
      <c r="I162" s="77"/>
    </row>
    <row r="163" spans="2:17" s="8" customFormat="1" ht="20.100000000000001" customHeight="1" x14ac:dyDescent="0.2">
      <c r="B163" s="76" t="str">
        <f t="shared" si="5"/>
        <v xml:space="preserve"> </v>
      </c>
      <c r="C163" s="72"/>
      <c r="D163" s="280" t="str">
        <f t="shared" si="6"/>
        <v/>
      </c>
      <c r="E163" s="280"/>
      <c r="F163" s="280"/>
      <c r="G163" s="280"/>
      <c r="H163" s="68"/>
      <c r="I163" s="77"/>
      <c r="K163" s="5"/>
      <c r="L163" s="5"/>
      <c r="M163" s="5"/>
      <c r="N163" s="5"/>
      <c r="O163" s="5"/>
      <c r="P163" s="5"/>
      <c r="Q163" s="5"/>
    </row>
    <row r="164" spans="2:17" s="8" customFormat="1" ht="20.100000000000001" customHeight="1" x14ac:dyDescent="0.2">
      <c r="B164" s="76" t="str">
        <f t="shared" si="5"/>
        <v xml:space="preserve"> </v>
      </c>
      <c r="C164" s="72"/>
      <c r="D164" s="280" t="str">
        <f t="shared" si="6"/>
        <v/>
      </c>
      <c r="E164" s="280"/>
      <c r="F164" s="280"/>
      <c r="G164" s="280"/>
      <c r="H164" s="68"/>
      <c r="I164" s="77"/>
      <c r="K164" s="5"/>
      <c r="L164" s="5"/>
      <c r="M164" s="5"/>
      <c r="N164" s="5"/>
      <c r="O164" s="5"/>
      <c r="P164" s="5"/>
      <c r="Q164" s="5"/>
    </row>
    <row r="165" spans="2:17" s="8" customFormat="1" ht="20.100000000000001" customHeight="1" x14ac:dyDescent="0.2">
      <c r="B165" s="76" t="str">
        <f t="shared" si="5"/>
        <v xml:space="preserve"> </v>
      </c>
      <c r="C165" s="72"/>
      <c r="D165" s="280" t="str">
        <f t="shared" si="6"/>
        <v/>
      </c>
      <c r="E165" s="280"/>
      <c r="F165" s="280"/>
      <c r="G165" s="280"/>
      <c r="H165" s="68"/>
      <c r="I165" s="77"/>
      <c r="K165" s="5"/>
      <c r="L165" s="5"/>
      <c r="M165" s="5"/>
      <c r="N165" s="5"/>
      <c r="O165" s="5"/>
      <c r="P165" s="5"/>
      <c r="Q165" s="5"/>
    </row>
    <row r="166" spans="2:17" s="8" customFormat="1" ht="20.100000000000001" customHeight="1" x14ac:dyDescent="0.2">
      <c r="B166" s="76" t="str">
        <f t="shared" si="5"/>
        <v xml:space="preserve"> </v>
      </c>
      <c r="C166" s="72"/>
      <c r="D166" s="280" t="str">
        <f t="shared" si="6"/>
        <v/>
      </c>
      <c r="E166" s="280"/>
      <c r="F166" s="280"/>
      <c r="G166" s="280"/>
      <c r="H166" s="68"/>
      <c r="I166" s="77"/>
    </row>
    <row r="167" spans="2:17" s="8" customFormat="1" ht="20.100000000000001" customHeight="1" x14ac:dyDescent="0.2">
      <c r="B167" s="76" t="str">
        <f t="shared" si="5"/>
        <v xml:space="preserve"> </v>
      </c>
      <c r="C167" s="72"/>
      <c r="D167" s="280" t="str">
        <f t="shared" si="6"/>
        <v/>
      </c>
      <c r="E167" s="280"/>
      <c r="F167" s="280"/>
      <c r="G167" s="280"/>
      <c r="H167" s="68"/>
      <c r="I167" s="77"/>
    </row>
    <row r="168" spans="2:17" s="8" customFormat="1" ht="20.100000000000001" customHeight="1" x14ac:dyDescent="0.2">
      <c r="B168" s="76" t="str">
        <f t="shared" si="5"/>
        <v xml:space="preserve"> </v>
      </c>
      <c r="C168" s="72"/>
      <c r="D168" s="280" t="str">
        <f t="shared" si="6"/>
        <v/>
      </c>
      <c r="E168" s="280"/>
      <c r="F168" s="280"/>
      <c r="G168" s="280"/>
      <c r="H168" s="68"/>
      <c r="I168" s="77"/>
    </row>
    <row r="169" spans="2:17" s="8" customFormat="1" ht="20.100000000000001" customHeight="1" x14ac:dyDescent="0.2">
      <c r="B169" s="76" t="str">
        <f t="shared" si="5"/>
        <v xml:space="preserve"> </v>
      </c>
      <c r="C169" s="72"/>
      <c r="D169" s="280" t="str">
        <f t="shared" si="6"/>
        <v/>
      </c>
      <c r="E169" s="280"/>
      <c r="F169" s="280"/>
      <c r="G169" s="280"/>
      <c r="H169" s="68"/>
      <c r="I169" s="77"/>
    </row>
    <row r="170" spans="2:17" s="8" customFormat="1" ht="20.100000000000001" customHeight="1" x14ac:dyDescent="0.2">
      <c r="B170" s="76" t="str">
        <f t="shared" si="5"/>
        <v xml:space="preserve"> </v>
      </c>
      <c r="C170" s="72"/>
      <c r="D170" s="280" t="str">
        <f t="shared" si="6"/>
        <v/>
      </c>
      <c r="E170" s="280"/>
      <c r="F170" s="280"/>
      <c r="G170" s="280"/>
      <c r="H170" s="68"/>
      <c r="I170" s="77"/>
    </row>
    <row r="171" spans="2:17" s="8" customFormat="1" ht="20.100000000000001" customHeight="1" x14ac:dyDescent="0.2">
      <c r="B171" s="76" t="str">
        <f t="shared" si="5"/>
        <v xml:space="preserve"> </v>
      </c>
      <c r="C171" s="72"/>
      <c r="D171" s="280" t="str">
        <f t="shared" si="6"/>
        <v/>
      </c>
      <c r="E171" s="280"/>
      <c r="F171" s="280"/>
      <c r="G171" s="280"/>
      <c r="H171" s="68"/>
      <c r="I171" s="77"/>
    </row>
    <row r="172" spans="2:17" s="8" customFormat="1" ht="20.100000000000001" customHeight="1" x14ac:dyDescent="0.2">
      <c r="B172" s="76" t="str">
        <f t="shared" si="5"/>
        <v xml:space="preserve"> </v>
      </c>
      <c r="C172" s="72"/>
      <c r="D172" s="280" t="str">
        <f t="shared" si="6"/>
        <v/>
      </c>
      <c r="E172" s="280"/>
      <c r="F172" s="280"/>
      <c r="G172" s="280"/>
      <c r="H172" s="68"/>
      <c r="I172" s="77"/>
    </row>
    <row r="173" spans="2:17" s="8" customFormat="1" ht="20.100000000000001" customHeight="1" x14ac:dyDescent="0.2">
      <c r="B173" s="76" t="str">
        <f t="shared" si="5"/>
        <v xml:space="preserve"> </v>
      </c>
      <c r="C173" s="72"/>
      <c r="D173" s="280" t="str">
        <f t="shared" si="6"/>
        <v/>
      </c>
      <c r="E173" s="280"/>
      <c r="F173" s="280"/>
      <c r="G173" s="280"/>
      <c r="H173" s="68"/>
      <c r="I173" s="77"/>
    </row>
    <row r="174" spans="2:17" s="8" customFormat="1" ht="20.100000000000001" customHeight="1" x14ac:dyDescent="0.2">
      <c r="B174" s="76" t="str">
        <f t="shared" si="5"/>
        <v xml:space="preserve"> </v>
      </c>
      <c r="C174" s="72"/>
      <c r="D174" s="280" t="str">
        <f t="shared" si="6"/>
        <v/>
      </c>
      <c r="E174" s="280"/>
      <c r="F174" s="280"/>
      <c r="G174" s="280"/>
      <c r="H174" s="68"/>
      <c r="I174" s="77"/>
    </row>
    <row r="175" spans="2:17" s="8" customFormat="1" ht="20.100000000000001" customHeight="1" x14ac:dyDescent="0.2">
      <c r="B175" s="76" t="str">
        <f t="shared" si="5"/>
        <v xml:space="preserve"> </v>
      </c>
      <c r="C175" s="72"/>
      <c r="D175" s="280" t="str">
        <f t="shared" si="6"/>
        <v/>
      </c>
      <c r="E175" s="280"/>
      <c r="F175" s="280"/>
      <c r="G175" s="280"/>
      <c r="H175" s="68"/>
      <c r="I175" s="77"/>
    </row>
    <row r="176" spans="2:17" s="8" customFormat="1" ht="20.100000000000001" customHeight="1" x14ac:dyDescent="0.2">
      <c r="B176" s="76" t="str">
        <f t="shared" si="5"/>
        <v xml:space="preserve"> </v>
      </c>
      <c r="C176" s="72"/>
      <c r="D176" s="280" t="str">
        <f t="shared" si="6"/>
        <v/>
      </c>
      <c r="E176" s="280"/>
      <c r="F176" s="280"/>
      <c r="G176" s="280"/>
      <c r="H176" s="68"/>
      <c r="I176" s="77"/>
    </row>
    <row r="177" spans="2:17" s="8" customFormat="1" ht="20.100000000000001" customHeight="1" x14ac:dyDescent="0.2">
      <c r="B177" s="76" t="str">
        <f t="shared" si="5"/>
        <v xml:space="preserve"> </v>
      </c>
      <c r="C177" s="72"/>
      <c r="D177" s="280" t="str">
        <f t="shared" si="6"/>
        <v/>
      </c>
      <c r="E177" s="280"/>
      <c r="F177" s="280"/>
      <c r="G177" s="280"/>
      <c r="H177" s="68"/>
      <c r="I177" s="77"/>
    </row>
    <row r="178" spans="2:17" s="8" customFormat="1" ht="20.100000000000001" customHeight="1" x14ac:dyDescent="0.2">
      <c r="B178" s="76" t="str">
        <f t="shared" si="5"/>
        <v xml:space="preserve"> </v>
      </c>
      <c r="C178" s="72"/>
      <c r="D178" s="280" t="str">
        <f t="shared" si="6"/>
        <v/>
      </c>
      <c r="E178" s="280"/>
      <c r="F178" s="280"/>
      <c r="G178" s="280"/>
      <c r="H178" s="68"/>
      <c r="I178" s="77"/>
    </row>
    <row r="179" spans="2:17" s="8" customFormat="1" ht="20.100000000000001" customHeight="1" x14ac:dyDescent="0.2">
      <c r="B179" s="76" t="str">
        <f t="shared" si="5"/>
        <v xml:space="preserve"> </v>
      </c>
      <c r="C179" s="72"/>
      <c r="D179" s="280" t="str">
        <f t="shared" si="6"/>
        <v/>
      </c>
      <c r="E179" s="280"/>
      <c r="F179" s="280"/>
      <c r="G179" s="280"/>
      <c r="H179" s="68"/>
      <c r="I179" s="77"/>
    </row>
    <row r="180" spans="2:17" s="8" customFormat="1" ht="20.100000000000001" customHeight="1" x14ac:dyDescent="0.2">
      <c r="B180" s="76" t="str">
        <f t="shared" si="5"/>
        <v xml:space="preserve"> </v>
      </c>
      <c r="C180" s="72"/>
      <c r="D180" s="280" t="str">
        <f t="shared" si="6"/>
        <v/>
      </c>
      <c r="E180" s="280"/>
      <c r="F180" s="280"/>
      <c r="G180" s="280"/>
      <c r="H180" s="68"/>
      <c r="I180" s="77"/>
    </row>
    <row r="181" spans="2:17" s="8" customFormat="1" ht="20.100000000000001" customHeight="1" thickBot="1" x14ac:dyDescent="0.25">
      <c r="B181" s="83" t="str">
        <f t="shared" si="5"/>
        <v xml:space="preserve"> </v>
      </c>
      <c r="C181" s="84"/>
      <c r="D181" s="309" t="str">
        <f>IF(ISBLANK(C98),"",C98)</f>
        <v/>
      </c>
      <c r="E181" s="309"/>
      <c r="F181" s="309"/>
      <c r="G181" s="309"/>
      <c r="H181" s="85"/>
      <c r="I181" s="86"/>
    </row>
    <row r="182" spans="2:17" s="5" customFormat="1" ht="38.25" customHeight="1" x14ac:dyDescent="0.2">
      <c r="K182" s="8"/>
      <c r="L182" s="8"/>
      <c r="M182" s="8"/>
      <c r="N182" s="8"/>
      <c r="O182" s="8"/>
      <c r="P182" s="8"/>
      <c r="Q182" s="8"/>
    </row>
    <row r="183" spans="2:17" s="5" customFormat="1" ht="13.9" customHeight="1" x14ac:dyDescent="0.2">
      <c r="K183" s="8"/>
      <c r="L183" s="8"/>
      <c r="M183" s="8"/>
      <c r="N183" s="8"/>
      <c r="O183" s="8"/>
      <c r="P183" s="8"/>
      <c r="Q183" s="8"/>
    </row>
    <row r="184" spans="2:17" s="5" customFormat="1" ht="13.9" customHeight="1" x14ac:dyDescent="0.2">
      <c r="K184" s="8"/>
      <c r="L184" s="8"/>
      <c r="M184" s="8"/>
      <c r="N184" s="8"/>
      <c r="O184" s="8"/>
      <c r="P184" s="8"/>
      <c r="Q184" s="8"/>
    </row>
    <row r="185" spans="2:17" s="5" customFormat="1" ht="13.9" customHeight="1" x14ac:dyDescent="0.2"/>
    <row r="186" spans="2:17" s="5" customFormat="1" ht="15" customHeight="1" x14ac:dyDescent="0.2"/>
    <row r="187" spans="2:17" s="5" customFormat="1" ht="25.15" customHeight="1" x14ac:dyDescent="0.2"/>
    <row r="188" spans="2:17" s="5" customFormat="1" x14ac:dyDescent="0.2"/>
    <row r="189" spans="2:17" s="5" customFormat="1" x14ac:dyDescent="0.2"/>
    <row r="190" spans="2:17" s="5" customFormat="1" x14ac:dyDescent="0.2"/>
    <row r="191" spans="2:17" s="5" customFormat="1" x14ac:dyDescent="0.2"/>
    <row r="192" spans="2:17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pans="2:9" s="5" customFormat="1" x14ac:dyDescent="0.2"/>
    <row r="354" spans="2:9" s="5" customFormat="1" x14ac:dyDescent="0.2"/>
    <row r="355" spans="2:9" s="5" customFormat="1" x14ac:dyDescent="0.2"/>
    <row r="356" spans="2:9" s="5" customFormat="1" x14ac:dyDescent="0.2">
      <c r="B356" s="1"/>
      <c r="C356" s="1"/>
      <c r="D356" s="1"/>
      <c r="E356" s="1"/>
      <c r="F356" s="1"/>
      <c r="G356" s="1"/>
      <c r="H356" s="1"/>
      <c r="I356" s="1"/>
    </row>
    <row r="357" spans="2:9" s="5" customFormat="1" x14ac:dyDescent="0.2">
      <c r="B357" s="1"/>
      <c r="C357" s="1"/>
      <c r="D357" s="1"/>
      <c r="E357" s="1"/>
      <c r="F357" s="1"/>
      <c r="G357" s="1"/>
      <c r="H357" s="1"/>
      <c r="I357" s="1"/>
    </row>
    <row r="358" spans="2:9" s="5" customFormat="1" x14ac:dyDescent="0.2">
      <c r="B358" s="1"/>
      <c r="C358" s="1"/>
      <c r="D358" s="1"/>
      <c r="E358" s="1"/>
      <c r="F358" s="1"/>
      <c r="G358" s="1"/>
      <c r="H358" s="1"/>
      <c r="I358" s="1"/>
    </row>
    <row r="359" spans="2:9" s="5" customFormat="1" x14ac:dyDescent="0.2">
      <c r="B359" s="1"/>
      <c r="C359" s="1"/>
      <c r="D359" s="1"/>
      <c r="E359" s="1"/>
      <c r="F359" s="1"/>
      <c r="G359" s="1"/>
      <c r="H359" s="1"/>
      <c r="I359" s="1"/>
    </row>
    <row r="360" spans="2:9" s="5" customFormat="1" x14ac:dyDescent="0.2">
      <c r="B360" s="1"/>
      <c r="C360" s="1"/>
      <c r="D360" s="1"/>
      <c r="E360" s="1"/>
      <c r="F360" s="1"/>
      <c r="G360" s="1"/>
      <c r="H360" s="1"/>
      <c r="I360" s="1"/>
    </row>
    <row r="361" spans="2:9" s="5" customFormat="1" x14ac:dyDescent="0.2">
      <c r="B361" s="1"/>
      <c r="C361" s="1"/>
      <c r="D361" s="1"/>
      <c r="E361" s="1"/>
      <c r="F361" s="1"/>
      <c r="G361" s="1"/>
      <c r="H361" s="1"/>
      <c r="I361" s="1"/>
    </row>
    <row r="362" spans="2:9" s="5" customFormat="1" x14ac:dyDescent="0.2">
      <c r="B362" s="1"/>
      <c r="C362" s="1"/>
      <c r="D362" s="1"/>
      <c r="E362" s="1"/>
      <c r="F362" s="1"/>
      <c r="G362" s="1"/>
      <c r="H362" s="1"/>
      <c r="I362" s="1"/>
    </row>
    <row r="363" spans="2:9" s="5" customFormat="1" x14ac:dyDescent="0.2">
      <c r="B363" s="1"/>
      <c r="C363" s="1"/>
      <c r="D363" s="1"/>
      <c r="E363" s="1"/>
      <c r="F363" s="1"/>
      <c r="G363" s="1"/>
      <c r="H363" s="1"/>
      <c r="I363" s="1"/>
    </row>
    <row r="364" spans="2:9" s="5" customFormat="1" x14ac:dyDescent="0.2">
      <c r="B364" s="1"/>
      <c r="C364" s="1"/>
      <c r="D364" s="1"/>
      <c r="E364" s="1"/>
      <c r="F364" s="1"/>
      <c r="G364" s="1"/>
      <c r="H364" s="1"/>
      <c r="I364" s="1"/>
    </row>
    <row r="365" spans="2:9" s="5" customFormat="1" x14ac:dyDescent="0.2">
      <c r="B365" s="1"/>
      <c r="C365" s="1"/>
      <c r="D365" s="1"/>
      <c r="E365" s="1"/>
      <c r="F365" s="1"/>
      <c r="G365" s="1"/>
      <c r="H365" s="1"/>
      <c r="I365" s="1"/>
    </row>
    <row r="366" spans="2:9" s="5" customFormat="1" x14ac:dyDescent="0.2">
      <c r="B366" s="1"/>
      <c r="C366" s="1"/>
      <c r="D366" s="1"/>
      <c r="E366" s="1"/>
      <c r="F366" s="1"/>
      <c r="G366" s="1"/>
      <c r="H366" s="1"/>
      <c r="I366" s="1"/>
    </row>
    <row r="367" spans="2:9" s="5" customFormat="1" x14ac:dyDescent="0.2">
      <c r="B367" s="1"/>
      <c r="C367" s="1"/>
      <c r="D367" s="1"/>
      <c r="E367" s="1"/>
      <c r="F367" s="1"/>
      <c r="G367" s="1"/>
      <c r="H367" s="1"/>
      <c r="I367" s="1"/>
    </row>
    <row r="368" spans="2:9" s="5" customFormat="1" x14ac:dyDescent="0.2">
      <c r="B368" s="1"/>
      <c r="C368" s="1"/>
      <c r="D368" s="1"/>
      <c r="E368" s="1"/>
      <c r="F368" s="1"/>
      <c r="G368" s="1"/>
      <c r="H368" s="1"/>
      <c r="I368" s="1"/>
    </row>
    <row r="369" spans="2:9" s="5" customFormat="1" x14ac:dyDescent="0.2">
      <c r="B369" s="1"/>
      <c r="C369" s="1"/>
      <c r="D369" s="1"/>
      <c r="E369" s="1"/>
      <c r="F369" s="1"/>
      <c r="G369" s="1"/>
      <c r="H369" s="1"/>
      <c r="I369" s="1"/>
    </row>
    <row r="370" spans="2:9" s="5" customFormat="1" x14ac:dyDescent="0.2">
      <c r="B370" s="1"/>
      <c r="C370" s="1"/>
      <c r="D370" s="1"/>
      <c r="E370" s="1"/>
      <c r="F370" s="1"/>
      <c r="G370" s="1"/>
      <c r="H370" s="1"/>
      <c r="I370" s="1"/>
    </row>
    <row r="371" spans="2:9" s="5" customFormat="1" x14ac:dyDescent="0.2">
      <c r="B371" s="1"/>
      <c r="C371" s="1"/>
      <c r="D371" s="1"/>
      <c r="E371" s="1"/>
      <c r="F371" s="1"/>
      <c r="G371" s="1"/>
      <c r="H371" s="1"/>
      <c r="I371" s="1"/>
    </row>
    <row r="372" spans="2:9" s="5" customFormat="1" x14ac:dyDescent="0.2">
      <c r="B372" s="1"/>
      <c r="C372" s="1"/>
      <c r="D372" s="1"/>
      <c r="E372" s="1"/>
      <c r="F372" s="1"/>
      <c r="G372" s="1"/>
      <c r="H372" s="1"/>
      <c r="I372" s="1"/>
    </row>
    <row r="373" spans="2:9" s="5" customFormat="1" x14ac:dyDescent="0.2">
      <c r="B373" s="1"/>
      <c r="C373" s="1"/>
      <c r="D373" s="1"/>
      <c r="E373" s="1"/>
      <c r="F373" s="1"/>
      <c r="G373" s="1"/>
      <c r="H373" s="1"/>
      <c r="I373" s="1"/>
    </row>
    <row r="374" spans="2:9" s="5" customFormat="1" x14ac:dyDescent="0.2">
      <c r="B374" s="1"/>
      <c r="C374" s="1"/>
      <c r="D374" s="1"/>
      <c r="E374" s="1"/>
      <c r="F374" s="1"/>
      <c r="G374" s="1"/>
      <c r="H374" s="1"/>
      <c r="I374" s="1"/>
    </row>
    <row r="375" spans="2:9" s="5" customFormat="1" x14ac:dyDescent="0.2">
      <c r="B375" s="1"/>
      <c r="C375" s="1"/>
      <c r="D375" s="1"/>
      <c r="E375" s="1"/>
      <c r="F375" s="1"/>
      <c r="G375" s="1"/>
      <c r="H375" s="1"/>
      <c r="I375" s="1"/>
    </row>
    <row r="376" spans="2:9" s="5" customFormat="1" x14ac:dyDescent="0.2">
      <c r="B376" s="1"/>
      <c r="C376" s="1"/>
      <c r="D376" s="1"/>
      <c r="E376" s="1"/>
      <c r="F376" s="1"/>
      <c r="G376" s="1"/>
      <c r="H376" s="1"/>
      <c r="I376" s="1"/>
    </row>
    <row r="377" spans="2:9" s="5" customFormat="1" x14ac:dyDescent="0.2">
      <c r="B377" s="1"/>
      <c r="C377" s="1"/>
      <c r="D377" s="1"/>
      <c r="E377" s="1"/>
      <c r="F377" s="1"/>
      <c r="G377" s="1"/>
      <c r="H377" s="1"/>
      <c r="I377" s="1"/>
    </row>
    <row r="378" spans="2:9" s="5" customFormat="1" x14ac:dyDescent="0.2">
      <c r="B378" s="1"/>
      <c r="C378" s="1"/>
      <c r="D378" s="1"/>
      <c r="E378" s="1"/>
      <c r="F378" s="1"/>
      <c r="G378" s="1"/>
      <c r="H378" s="1"/>
      <c r="I378" s="1"/>
    </row>
    <row r="379" spans="2:9" s="5" customFormat="1" x14ac:dyDescent="0.2">
      <c r="B379" s="1"/>
      <c r="C379" s="1"/>
      <c r="D379" s="1"/>
      <c r="E379" s="1"/>
      <c r="F379" s="1"/>
      <c r="G379" s="1"/>
      <c r="H379" s="1"/>
      <c r="I379" s="1"/>
    </row>
    <row r="380" spans="2:9" s="5" customFormat="1" x14ac:dyDescent="0.2">
      <c r="B380" s="1"/>
      <c r="C380" s="1"/>
      <c r="D380" s="1"/>
      <c r="E380" s="1"/>
      <c r="F380" s="1"/>
      <c r="G380" s="1"/>
      <c r="H380" s="1"/>
      <c r="I380" s="1"/>
    </row>
    <row r="381" spans="2:9" s="5" customFormat="1" x14ac:dyDescent="0.2">
      <c r="B381" s="1"/>
      <c r="C381" s="1"/>
      <c r="D381" s="1"/>
      <c r="E381" s="1"/>
      <c r="F381" s="1"/>
      <c r="G381" s="1"/>
      <c r="H381" s="1"/>
      <c r="I381" s="1"/>
    </row>
    <row r="382" spans="2:9" s="5" customFormat="1" x14ac:dyDescent="0.2">
      <c r="B382" s="1"/>
      <c r="C382" s="1"/>
      <c r="D382" s="1"/>
      <c r="E382" s="1"/>
      <c r="F382" s="1"/>
      <c r="G382" s="1"/>
      <c r="H382" s="1"/>
      <c r="I382" s="1"/>
    </row>
    <row r="383" spans="2:9" s="5" customFormat="1" x14ac:dyDescent="0.2">
      <c r="B383" s="1"/>
      <c r="C383" s="1"/>
      <c r="D383" s="1"/>
      <c r="E383" s="1"/>
      <c r="F383" s="1"/>
      <c r="G383" s="1"/>
      <c r="H383" s="1"/>
      <c r="I383" s="1"/>
    </row>
    <row r="384" spans="2:9" s="5" customFormat="1" x14ac:dyDescent="0.2">
      <c r="B384" s="1"/>
      <c r="C384" s="1"/>
      <c r="D384" s="1"/>
      <c r="E384" s="1"/>
      <c r="F384" s="1"/>
      <c r="G384" s="1"/>
      <c r="H384" s="1"/>
      <c r="I384" s="1"/>
    </row>
    <row r="385" spans="2:9" s="5" customFormat="1" x14ac:dyDescent="0.2">
      <c r="B385" s="1"/>
      <c r="C385" s="1"/>
      <c r="D385" s="1"/>
      <c r="E385" s="1"/>
      <c r="F385" s="1"/>
      <c r="G385" s="1"/>
      <c r="H385" s="1"/>
      <c r="I385" s="1"/>
    </row>
    <row r="386" spans="2:9" s="5" customFormat="1" x14ac:dyDescent="0.2">
      <c r="B386" s="1"/>
      <c r="C386" s="1"/>
      <c r="D386" s="1"/>
      <c r="E386" s="1"/>
      <c r="F386" s="1"/>
      <c r="G386" s="1"/>
      <c r="H386" s="1"/>
      <c r="I386" s="1"/>
    </row>
    <row r="387" spans="2:9" s="5" customFormat="1" x14ac:dyDescent="0.2">
      <c r="B387" s="1"/>
      <c r="C387" s="1"/>
      <c r="D387" s="1"/>
      <c r="E387" s="1"/>
      <c r="F387" s="1"/>
      <c r="G387" s="1"/>
      <c r="H387" s="1"/>
      <c r="I387" s="1"/>
    </row>
    <row r="388" spans="2:9" s="5" customFormat="1" x14ac:dyDescent="0.2">
      <c r="B388" s="1"/>
      <c r="C388" s="1"/>
      <c r="D388" s="1"/>
      <c r="E388" s="1"/>
      <c r="F388" s="1"/>
      <c r="G388" s="1"/>
      <c r="H388" s="1"/>
      <c r="I388" s="1"/>
    </row>
    <row r="389" spans="2:9" s="5" customFormat="1" x14ac:dyDescent="0.2">
      <c r="B389" s="1"/>
      <c r="C389" s="1"/>
      <c r="D389" s="1"/>
      <c r="E389" s="1"/>
      <c r="F389" s="1"/>
      <c r="G389" s="1"/>
      <c r="H389" s="1"/>
      <c r="I389" s="1"/>
    </row>
    <row r="390" spans="2:9" s="5" customFormat="1" x14ac:dyDescent="0.2">
      <c r="B390" s="1"/>
      <c r="C390" s="1"/>
      <c r="D390" s="1"/>
      <c r="E390" s="1"/>
      <c r="F390" s="1"/>
      <c r="G390" s="1"/>
      <c r="H390" s="1"/>
      <c r="I390" s="1"/>
    </row>
    <row r="391" spans="2:9" s="5" customFormat="1" x14ac:dyDescent="0.2">
      <c r="B391" s="1"/>
      <c r="C391" s="1"/>
      <c r="D391" s="1"/>
      <c r="E391" s="1"/>
      <c r="F391" s="1"/>
      <c r="G391" s="1"/>
      <c r="H391" s="1"/>
      <c r="I391" s="1"/>
    </row>
    <row r="392" spans="2:9" s="5" customFormat="1" x14ac:dyDescent="0.2">
      <c r="B392" s="1"/>
      <c r="C392" s="1"/>
      <c r="D392" s="1"/>
      <c r="E392" s="1"/>
      <c r="F392" s="1"/>
      <c r="G392" s="1"/>
      <c r="H392" s="1"/>
      <c r="I392" s="1"/>
    </row>
    <row r="393" spans="2:9" s="5" customFormat="1" x14ac:dyDescent="0.2">
      <c r="B393" s="1"/>
      <c r="C393" s="1"/>
      <c r="D393" s="1"/>
      <c r="E393" s="1"/>
      <c r="F393" s="1"/>
      <c r="G393" s="1"/>
      <c r="H393" s="1"/>
      <c r="I393" s="1"/>
    </row>
    <row r="394" spans="2:9" s="5" customFormat="1" x14ac:dyDescent="0.2">
      <c r="B394" s="1"/>
      <c r="C394" s="1"/>
      <c r="D394" s="1"/>
      <c r="E394" s="1"/>
      <c r="F394" s="1"/>
      <c r="G394" s="1"/>
      <c r="H394" s="1"/>
      <c r="I394" s="1"/>
    </row>
    <row r="395" spans="2:9" s="5" customFormat="1" x14ac:dyDescent="0.2">
      <c r="B395" s="1"/>
      <c r="C395" s="1"/>
      <c r="D395" s="1"/>
      <c r="E395" s="1"/>
      <c r="F395" s="1"/>
      <c r="G395" s="1"/>
      <c r="H395" s="1"/>
      <c r="I395" s="1"/>
    </row>
    <row r="396" spans="2:9" s="5" customFormat="1" x14ac:dyDescent="0.2">
      <c r="B396" s="1"/>
      <c r="C396" s="1"/>
      <c r="D396" s="1"/>
      <c r="E396" s="1"/>
      <c r="F396" s="1"/>
      <c r="G396" s="1"/>
      <c r="H396" s="1"/>
      <c r="I396" s="1"/>
    </row>
    <row r="397" spans="2:9" s="5" customFormat="1" x14ac:dyDescent="0.2">
      <c r="B397" s="1"/>
      <c r="C397" s="1"/>
      <c r="D397" s="1"/>
      <c r="E397" s="1"/>
      <c r="F397" s="1"/>
      <c r="G397" s="1"/>
      <c r="H397" s="1"/>
      <c r="I397" s="1"/>
    </row>
    <row r="398" spans="2:9" s="5" customFormat="1" x14ac:dyDescent="0.2">
      <c r="B398" s="1"/>
      <c r="C398" s="1"/>
      <c r="D398" s="1"/>
      <c r="E398" s="1"/>
      <c r="F398" s="1"/>
      <c r="G398" s="1"/>
      <c r="H398" s="1"/>
      <c r="I398" s="1"/>
    </row>
    <row r="399" spans="2:9" s="5" customFormat="1" x14ac:dyDescent="0.2">
      <c r="B399" s="1"/>
      <c r="C399" s="1"/>
      <c r="D399" s="1"/>
      <c r="E399" s="1"/>
      <c r="F399" s="1"/>
      <c r="G399" s="1"/>
      <c r="H399" s="1"/>
      <c r="I399" s="1"/>
    </row>
    <row r="400" spans="2:9" s="5" customFormat="1" x14ac:dyDescent="0.2">
      <c r="B400" s="1"/>
      <c r="C400" s="1"/>
      <c r="D400" s="1"/>
      <c r="E400" s="1"/>
      <c r="F400" s="1"/>
      <c r="G400" s="1"/>
      <c r="H400" s="1"/>
      <c r="I400" s="1"/>
    </row>
    <row r="401" spans="2:9" s="5" customFormat="1" x14ac:dyDescent="0.2">
      <c r="B401" s="1"/>
      <c r="C401" s="1"/>
      <c r="D401" s="1"/>
      <c r="E401" s="1"/>
      <c r="F401" s="1"/>
      <c r="G401" s="1"/>
      <c r="H401" s="1"/>
      <c r="I401" s="1"/>
    </row>
    <row r="402" spans="2:9" s="5" customFormat="1" x14ac:dyDescent="0.2">
      <c r="B402" s="1"/>
      <c r="C402" s="1"/>
      <c r="D402" s="1"/>
      <c r="E402" s="1"/>
      <c r="F402" s="1"/>
      <c r="G402" s="1"/>
      <c r="H402" s="1"/>
      <c r="I402" s="1"/>
    </row>
    <row r="403" spans="2:9" s="5" customFormat="1" x14ac:dyDescent="0.2">
      <c r="B403" s="1"/>
      <c r="C403" s="1"/>
      <c r="D403" s="1"/>
      <c r="E403" s="1"/>
      <c r="F403" s="1"/>
      <c r="G403" s="1"/>
      <c r="H403" s="1"/>
      <c r="I403" s="1"/>
    </row>
    <row r="404" spans="2:9" s="5" customFormat="1" x14ac:dyDescent="0.2">
      <c r="B404" s="1"/>
      <c r="C404" s="1"/>
      <c r="D404" s="1"/>
      <c r="E404" s="1"/>
      <c r="F404" s="1"/>
      <c r="G404" s="1"/>
      <c r="H404" s="1"/>
      <c r="I404" s="1"/>
    </row>
    <row r="405" spans="2:9" s="5" customFormat="1" x14ac:dyDescent="0.2">
      <c r="B405" s="1"/>
      <c r="C405" s="1"/>
      <c r="D405" s="1"/>
      <c r="E405" s="1"/>
      <c r="F405" s="1"/>
      <c r="G405" s="1"/>
      <c r="H405" s="1"/>
      <c r="I405" s="1"/>
    </row>
    <row r="406" spans="2:9" s="5" customFormat="1" x14ac:dyDescent="0.2">
      <c r="B406" s="1"/>
      <c r="C406" s="1"/>
      <c r="D406" s="1"/>
      <c r="E406" s="1"/>
      <c r="F406" s="1"/>
      <c r="G406" s="1"/>
      <c r="H406" s="1"/>
      <c r="I406" s="1"/>
    </row>
    <row r="407" spans="2:9" s="5" customFormat="1" x14ac:dyDescent="0.2">
      <c r="B407" s="1"/>
      <c r="C407" s="1"/>
      <c r="D407" s="1"/>
      <c r="E407" s="1"/>
      <c r="F407" s="1"/>
      <c r="G407" s="1"/>
      <c r="H407" s="1"/>
      <c r="I407" s="1"/>
    </row>
    <row r="408" spans="2:9" s="5" customFormat="1" x14ac:dyDescent="0.2">
      <c r="B408" s="1"/>
      <c r="C408" s="1"/>
      <c r="D408" s="1"/>
      <c r="E408" s="1"/>
      <c r="F408" s="1"/>
      <c r="G408" s="1"/>
      <c r="H408" s="1"/>
      <c r="I408" s="1"/>
    </row>
  </sheetData>
  <sheetProtection sheet="1" selectLockedCells="1"/>
  <mergeCells count="216">
    <mergeCell ref="B1:I1"/>
    <mergeCell ref="T8:U8"/>
    <mergeCell ref="B7:F7"/>
    <mergeCell ref="B11:F11"/>
    <mergeCell ref="D181:G181"/>
    <mergeCell ref="D170:G170"/>
    <mergeCell ref="D171:G171"/>
    <mergeCell ref="D172:G172"/>
    <mergeCell ref="D173:G173"/>
    <mergeCell ref="D174:G174"/>
    <mergeCell ref="D175:G175"/>
    <mergeCell ref="D176:G176"/>
    <mergeCell ref="D177:G177"/>
    <mergeCell ref="D178:G178"/>
    <mergeCell ref="D156:G156"/>
    <mergeCell ref="D157:G157"/>
    <mergeCell ref="D158:G158"/>
    <mergeCell ref="D159:G159"/>
    <mergeCell ref="D160:G160"/>
    <mergeCell ref="K13:Q13"/>
    <mergeCell ref="D179:G179"/>
    <mergeCell ref="D180:G180"/>
    <mergeCell ref="D161:G161"/>
    <mergeCell ref="D162:G162"/>
    <mergeCell ref="D163:G163"/>
    <mergeCell ref="D164:G164"/>
    <mergeCell ref="D165:G165"/>
    <mergeCell ref="D166:G166"/>
    <mergeCell ref="D167:G167"/>
    <mergeCell ref="D168:G168"/>
    <mergeCell ref="D169:G169"/>
    <mergeCell ref="B46:C46"/>
    <mergeCell ref="D147:G147"/>
    <mergeCell ref="D148:G148"/>
    <mergeCell ref="D149:G149"/>
    <mergeCell ref="D150:G150"/>
    <mergeCell ref="D151:G151"/>
    <mergeCell ref="D152:G152"/>
    <mergeCell ref="D153:G153"/>
    <mergeCell ref="D154:G154"/>
    <mergeCell ref="D155:G155"/>
    <mergeCell ref="D109:G109"/>
    <mergeCell ref="D110:G110"/>
    <mergeCell ref="D111:G111"/>
    <mergeCell ref="C97:G97"/>
    <mergeCell ref="B137:I137"/>
    <mergeCell ref="D143:G143"/>
    <mergeCell ref="D144:G144"/>
    <mergeCell ref="D145:G145"/>
    <mergeCell ref="D146:G146"/>
    <mergeCell ref="C71:G71"/>
    <mergeCell ref="C64:G64"/>
    <mergeCell ref="B132:I134"/>
    <mergeCell ref="G100:H101"/>
    <mergeCell ref="B131:I131"/>
    <mergeCell ref="D139:G139"/>
    <mergeCell ref="D140:G140"/>
    <mergeCell ref="D141:G141"/>
    <mergeCell ref="D142:G142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B130:I130"/>
    <mergeCell ref="B125:I125"/>
    <mergeCell ref="C126:F126"/>
    <mergeCell ref="C127:F127"/>
    <mergeCell ref="G126:I128"/>
    <mergeCell ref="E100:F101"/>
    <mergeCell ref="C63:G63"/>
    <mergeCell ref="C98:G98"/>
    <mergeCell ref="B54:I54"/>
    <mergeCell ref="K14:Q14"/>
    <mergeCell ref="K12:Q12"/>
    <mergeCell ref="D138:G138"/>
    <mergeCell ref="C79:G79"/>
    <mergeCell ref="C80:G80"/>
    <mergeCell ref="C81:G81"/>
    <mergeCell ref="C82:G82"/>
    <mergeCell ref="C83:G83"/>
    <mergeCell ref="C84:G84"/>
    <mergeCell ref="C56:G56"/>
    <mergeCell ref="C57:G57"/>
    <mergeCell ref="C58:G58"/>
    <mergeCell ref="C59:G59"/>
    <mergeCell ref="C60:G60"/>
    <mergeCell ref="C86:G86"/>
    <mergeCell ref="C87:G87"/>
    <mergeCell ref="D112:G112"/>
    <mergeCell ref="D108:G108"/>
    <mergeCell ref="C68:G68"/>
    <mergeCell ref="C69:G69"/>
    <mergeCell ref="C70:G70"/>
    <mergeCell ref="C65:G65"/>
    <mergeCell ref="C66:G66"/>
    <mergeCell ref="K47:Q47"/>
    <mergeCell ref="K45:Q45"/>
    <mergeCell ref="K37:Q37"/>
    <mergeCell ref="X8:AD9"/>
    <mergeCell ref="K11:Q11"/>
    <mergeCell ref="K46:Q46"/>
    <mergeCell ref="C14:I14"/>
    <mergeCell ref="C15:D15"/>
    <mergeCell ref="E15:F15"/>
    <mergeCell ref="G15:I15"/>
    <mergeCell ref="C13:I13"/>
    <mergeCell ref="K41:Q42"/>
    <mergeCell ref="K35:Q35"/>
    <mergeCell ref="K8:Q9"/>
    <mergeCell ref="C30:G30"/>
    <mergeCell ref="C24:G24"/>
    <mergeCell ref="C25:G25"/>
    <mergeCell ref="D117:G117"/>
    <mergeCell ref="C76:G76"/>
    <mergeCell ref="C77:G77"/>
    <mergeCell ref="C78:G78"/>
    <mergeCell ref="C18:G18"/>
    <mergeCell ref="C32:G32"/>
    <mergeCell ref="C19:G19"/>
    <mergeCell ref="C20:G20"/>
    <mergeCell ref="C47:D47"/>
    <mergeCell ref="E47:F47"/>
    <mergeCell ref="G47:H47"/>
    <mergeCell ref="C55:G55"/>
    <mergeCell ref="G41:I41"/>
    <mergeCell ref="G43:I43"/>
    <mergeCell ref="B40:F40"/>
    <mergeCell ref="B44:C44"/>
    <mergeCell ref="B102:I102"/>
    <mergeCell ref="B103:E103"/>
    <mergeCell ref="B104:E104"/>
    <mergeCell ref="B105:E105"/>
    <mergeCell ref="F103:I103"/>
    <mergeCell ref="F105:I105"/>
    <mergeCell ref="F104:I104"/>
    <mergeCell ref="B42:C42"/>
    <mergeCell ref="K100:Q101"/>
    <mergeCell ref="K49:Q50"/>
    <mergeCell ref="C72:G72"/>
    <mergeCell ref="C73:G73"/>
    <mergeCell ref="B106:E106"/>
    <mergeCell ref="F106:I107"/>
    <mergeCell ref="K34:Q34"/>
    <mergeCell ref="C128:F128"/>
    <mergeCell ref="B129:I129"/>
    <mergeCell ref="D122:G122"/>
    <mergeCell ref="D124:G124"/>
    <mergeCell ref="D115:G115"/>
    <mergeCell ref="C85:G85"/>
    <mergeCell ref="C67:G67"/>
    <mergeCell ref="D123:G123"/>
    <mergeCell ref="D113:G113"/>
    <mergeCell ref="D114:G114"/>
    <mergeCell ref="D116:G116"/>
    <mergeCell ref="D118:G118"/>
    <mergeCell ref="D121:G121"/>
    <mergeCell ref="F44:H44"/>
    <mergeCell ref="F42:H42"/>
    <mergeCell ref="F46:H46"/>
    <mergeCell ref="K43:Q43"/>
    <mergeCell ref="B2:C6"/>
    <mergeCell ref="G3:I5"/>
    <mergeCell ref="G12:H12"/>
    <mergeCell ref="G2:I2"/>
    <mergeCell ref="D2:F2"/>
    <mergeCell ref="G7:H7"/>
    <mergeCell ref="D3:F3"/>
    <mergeCell ref="D4:F4"/>
    <mergeCell ref="D5:F5"/>
    <mergeCell ref="D6:F6"/>
    <mergeCell ref="G6:I6"/>
    <mergeCell ref="C12:F12"/>
    <mergeCell ref="G8:H8"/>
    <mergeCell ref="B8:F8"/>
    <mergeCell ref="B10:C10"/>
    <mergeCell ref="B9:C9"/>
    <mergeCell ref="D9:F9"/>
    <mergeCell ref="B100:D101"/>
    <mergeCell ref="C21:G21"/>
    <mergeCell ref="C22:G22"/>
    <mergeCell ref="C23:G23"/>
    <mergeCell ref="C16:G16"/>
    <mergeCell ref="C17:G17"/>
    <mergeCell ref="C26:G26"/>
    <mergeCell ref="D119:G119"/>
    <mergeCell ref="D120:G120"/>
    <mergeCell ref="C61:G61"/>
    <mergeCell ref="C62:G62"/>
    <mergeCell ref="C74:G74"/>
    <mergeCell ref="C75:G75"/>
    <mergeCell ref="G39:H39"/>
    <mergeCell ref="B41:D41"/>
    <mergeCell ref="C31:G31"/>
    <mergeCell ref="B45:D45"/>
    <mergeCell ref="B43:D43"/>
    <mergeCell ref="G40:H40"/>
    <mergeCell ref="C39:D39"/>
    <mergeCell ref="E39:F39"/>
    <mergeCell ref="C27:G27"/>
    <mergeCell ref="C28:G28"/>
    <mergeCell ref="C29:G29"/>
    <mergeCell ref="K2:Q2"/>
    <mergeCell ref="K3:Q3"/>
    <mergeCell ref="O5:Q5"/>
    <mergeCell ref="K6:Q7"/>
    <mergeCell ref="K19:Q19"/>
    <mergeCell ref="K15:Q15"/>
    <mergeCell ref="K32:Q32"/>
    <mergeCell ref="K16:Q16"/>
    <mergeCell ref="K18:Q18"/>
    <mergeCell ref="K21:Q23"/>
  </mergeCells>
  <phoneticPr fontId="5" type="noConversion"/>
  <hyperlinks>
    <hyperlink ref="O5:Q5" r:id="rId1" display="https://vista.wvsao.gov/"/>
  </hyperlinks>
  <printOptions horizontalCentered="1"/>
  <pageMargins left="0" right="0" top="0.25" bottom="0.25" header="0.5" footer="0.75"/>
  <pageSetup scale="80" orientation="portrait" r:id="rId2"/>
  <headerFooter alignWithMargins="0"/>
  <ignoredErrors>
    <ignoredError sqref="F36:F38 F35" numberStoredAsText="1"/>
    <ignoredError sqref="C36 C37 C35 D35:E37 B11 B8 B9:F10 B14 C12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238125</xdr:colOff>
                    <xdr:row>10</xdr:row>
                    <xdr:rowOff>19050</xdr:rowOff>
                  </from>
                  <to>
                    <xdr:col>7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238125</xdr:colOff>
                    <xdr:row>8</xdr:row>
                    <xdr:rowOff>19050</xdr:rowOff>
                  </from>
                  <to>
                    <xdr:col>7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238125</xdr:colOff>
                    <xdr:row>9</xdr:row>
                    <xdr:rowOff>19050</xdr:rowOff>
                  </from>
                  <to>
                    <xdr:col>7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COA!$A:$A</xm:f>
          </x14:formula1>
          <xm:sqref>B35:B37</xm:sqref>
        </x14:dataValidation>
        <x14:dataValidation type="list" allowBlank="1" showInputMessage="1" showErrorMessage="1" errorTitle="Incorrect Vendor" error="press the Backspace button to clear data from fields below" promptTitle="Vendor Name" prompt="Select the Vendor from the dropdown list.  Press Backspace to Clear.">
          <x14:formula1>
            <xm:f>VENDOR!$A:$A</xm:f>
          </x14:formula1>
          <xm:sqref>T8:U8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C2" sqref="C2"/>
    </sheetView>
  </sheetViews>
  <sheetFormatPr defaultRowHeight="12.75" x14ac:dyDescent="0.2"/>
  <cols>
    <col min="1" max="1" width="66.7109375" style="124" customWidth="1"/>
    <col min="2" max="2" width="39.5703125" style="124" customWidth="1"/>
    <col min="3" max="3" width="32.42578125" style="124" customWidth="1"/>
    <col min="4" max="4" width="20.140625" style="124" customWidth="1"/>
    <col min="5" max="5" width="6.42578125" style="124" customWidth="1"/>
    <col min="6" max="6" width="10.7109375" style="124" customWidth="1"/>
    <col min="7" max="7" width="34.42578125" style="124" customWidth="1"/>
    <col min="8" max="8" width="14.7109375" style="124" customWidth="1"/>
    <col min="9" max="16384" width="9.140625" style="125"/>
  </cols>
  <sheetData>
    <row r="1" spans="1:8" x14ac:dyDescent="0.2">
      <c r="A1" s="121" t="s">
        <v>277</v>
      </c>
      <c r="B1" s="121" t="s">
        <v>278</v>
      </c>
      <c r="C1" s="121" t="s">
        <v>279</v>
      </c>
      <c r="D1" s="121" t="s">
        <v>280</v>
      </c>
      <c r="E1" s="121" t="s">
        <v>281</v>
      </c>
      <c r="F1" s="121" t="s">
        <v>282</v>
      </c>
      <c r="G1" s="121" t="s">
        <v>283</v>
      </c>
      <c r="H1" s="121" t="s">
        <v>276</v>
      </c>
    </row>
    <row r="2" spans="1:8" x14ac:dyDescent="0.2">
      <c r="A2" s="121"/>
      <c r="B2" s="121"/>
      <c r="C2" s="121"/>
      <c r="D2" s="121"/>
      <c r="E2" s="121"/>
      <c r="F2" s="121"/>
      <c r="G2" s="121"/>
      <c r="H2" s="121"/>
    </row>
    <row r="3" spans="1:8" x14ac:dyDescent="0.2">
      <c r="A3" s="123" t="s">
        <v>891</v>
      </c>
      <c r="B3" s="123" t="s">
        <v>892</v>
      </c>
      <c r="C3" s="123"/>
      <c r="D3" s="122" t="s">
        <v>893</v>
      </c>
      <c r="E3" s="122" t="s">
        <v>845</v>
      </c>
      <c r="F3" s="122" t="s">
        <v>894</v>
      </c>
      <c r="H3" s="122" t="s">
        <v>890</v>
      </c>
    </row>
    <row r="4" spans="1:8" x14ac:dyDescent="0.2">
      <c r="A4" s="123" t="s">
        <v>792</v>
      </c>
      <c r="B4" s="123" t="s">
        <v>793</v>
      </c>
      <c r="C4" s="123"/>
      <c r="D4" s="122" t="s">
        <v>794</v>
      </c>
      <c r="E4" s="122" t="s">
        <v>292</v>
      </c>
      <c r="F4" s="122" t="s">
        <v>795</v>
      </c>
      <c r="H4" s="122" t="s">
        <v>791</v>
      </c>
    </row>
    <row r="5" spans="1:8" x14ac:dyDescent="0.2">
      <c r="A5" s="122" t="s">
        <v>736</v>
      </c>
      <c r="B5" s="122" t="s">
        <v>737</v>
      </c>
      <c r="C5" s="122"/>
      <c r="D5" s="122" t="s">
        <v>284</v>
      </c>
      <c r="E5" s="122" t="s">
        <v>285</v>
      </c>
      <c r="F5" s="122" t="s">
        <v>286</v>
      </c>
      <c r="G5" s="122"/>
      <c r="H5" s="122" t="s">
        <v>735</v>
      </c>
    </row>
    <row r="6" spans="1:8" x14ac:dyDescent="0.2">
      <c r="A6" s="122" t="s">
        <v>998</v>
      </c>
      <c r="B6" s="122" t="s">
        <v>999</v>
      </c>
      <c r="C6" s="122"/>
      <c r="D6" s="122" t="s">
        <v>313</v>
      </c>
      <c r="E6" s="122" t="s">
        <v>292</v>
      </c>
      <c r="F6" s="122" t="s">
        <v>1000</v>
      </c>
      <c r="G6" s="122"/>
      <c r="H6" s="122" t="s">
        <v>997</v>
      </c>
    </row>
    <row r="7" spans="1:8" x14ac:dyDescent="0.2">
      <c r="A7" s="122" t="s">
        <v>434</v>
      </c>
      <c r="B7" s="122" t="s">
        <v>435</v>
      </c>
      <c r="C7" s="122"/>
      <c r="D7" s="122" t="s">
        <v>436</v>
      </c>
      <c r="E7" s="122" t="s">
        <v>437</v>
      </c>
      <c r="F7" s="122" t="s">
        <v>438</v>
      </c>
      <c r="G7" s="122"/>
      <c r="H7" s="122" t="s">
        <v>433</v>
      </c>
    </row>
    <row r="8" spans="1:8" x14ac:dyDescent="0.2">
      <c r="A8" s="123" t="s">
        <v>877</v>
      </c>
      <c r="B8" s="123" t="s">
        <v>878</v>
      </c>
      <c r="C8" s="123"/>
      <c r="D8" s="122" t="s">
        <v>879</v>
      </c>
      <c r="E8" s="122" t="s">
        <v>285</v>
      </c>
      <c r="F8" s="122" t="s">
        <v>880</v>
      </c>
      <c r="H8" s="122" t="s">
        <v>876</v>
      </c>
    </row>
    <row r="9" spans="1:8" x14ac:dyDescent="0.2">
      <c r="A9" s="122" t="s">
        <v>336</v>
      </c>
      <c r="B9" s="122" t="s">
        <v>337</v>
      </c>
      <c r="C9" s="122"/>
      <c r="D9" s="122" t="s">
        <v>338</v>
      </c>
      <c r="E9" s="122" t="s">
        <v>285</v>
      </c>
      <c r="F9" s="122" t="s">
        <v>339</v>
      </c>
      <c r="G9" s="122"/>
      <c r="H9" s="122" t="s">
        <v>335</v>
      </c>
    </row>
    <row r="10" spans="1:8" x14ac:dyDescent="0.2">
      <c r="A10" s="123" t="s">
        <v>316</v>
      </c>
      <c r="B10" s="123" t="s">
        <v>317</v>
      </c>
      <c r="C10" s="123"/>
      <c r="D10" s="122" t="s">
        <v>318</v>
      </c>
      <c r="E10" s="122" t="s">
        <v>319</v>
      </c>
      <c r="F10" s="122" t="s">
        <v>320</v>
      </c>
      <c r="H10" s="122" t="s">
        <v>315</v>
      </c>
    </row>
    <row r="11" spans="1:8" x14ac:dyDescent="0.2">
      <c r="A11" s="122" t="s">
        <v>519</v>
      </c>
      <c r="B11" s="122" t="s">
        <v>520</v>
      </c>
      <c r="C11" s="122"/>
      <c r="D11" s="122" t="s">
        <v>521</v>
      </c>
      <c r="E11" s="122" t="s">
        <v>431</v>
      </c>
      <c r="F11" s="122" t="s">
        <v>522</v>
      </c>
      <c r="G11" s="122"/>
      <c r="H11" s="122" t="s">
        <v>518</v>
      </c>
    </row>
    <row r="12" spans="1:8" x14ac:dyDescent="0.2">
      <c r="A12" s="122" t="s">
        <v>930</v>
      </c>
      <c r="B12" s="122" t="s">
        <v>931</v>
      </c>
      <c r="C12" s="122"/>
      <c r="D12" s="122" t="s">
        <v>932</v>
      </c>
      <c r="E12" s="122" t="s">
        <v>285</v>
      </c>
      <c r="F12" s="122" t="s">
        <v>933</v>
      </c>
      <c r="G12" s="122"/>
      <c r="H12" s="122" t="s">
        <v>929</v>
      </c>
    </row>
    <row r="13" spans="1:8" x14ac:dyDescent="0.2">
      <c r="A13" s="122" t="s">
        <v>488</v>
      </c>
      <c r="B13" s="122" t="s">
        <v>489</v>
      </c>
      <c r="C13" s="122"/>
      <c r="D13" s="122" t="s">
        <v>490</v>
      </c>
      <c r="E13" s="122" t="s">
        <v>301</v>
      </c>
      <c r="F13" s="122" t="s">
        <v>491</v>
      </c>
      <c r="G13" s="122"/>
      <c r="H13" s="122" t="s">
        <v>487</v>
      </c>
    </row>
    <row r="14" spans="1:8" x14ac:dyDescent="0.2">
      <c r="A14" s="122" t="s">
        <v>610</v>
      </c>
      <c r="B14" s="122" t="s">
        <v>611</v>
      </c>
      <c r="C14" s="122"/>
      <c r="D14" s="122" t="s">
        <v>612</v>
      </c>
      <c r="E14" s="122" t="s">
        <v>285</v>
      </c>
      <c r="F14" s="122" t="s">
        <v>613</v>
      </c>
      <c r="G14" s="122" t="s">
        <v>614</v>
      </c>
      <c r="H14" s="122" t="s">
        <v>609</v>
      </c>
    </row>
    <row r="15" spans="1:8" x14ac:dyDescent="0.2">
      <c r="A15" s="122" t="s">
        <v>370</v>
      </c>
      <c r="B15" s="122" t="s">
        <v>371</v>
      </c>
      <c r="C15" s="122"/>
      <c r="D15" s="122" t="s">
        <v>333</v>
      </c>
      <c r="E15" s="122" t="s">
        <v>301</v>
      </c>
      <c r="F15" s="122" t="s">
        <v>372</v>
      </c>
      <c r="G15" s="122" t="s">
        <v>373</v>
      </c>
      <c r="H15" s="122" t="s">
        <v>369</v>
      </c>
    </row>
    <row r="16" spans="1:8" x14ac:dyDescent="0.2">
      <c r="A16" s="123" t="s">
        <v>310</v>
      </c>
      <c r="B16" s="123" t="s">
        <v>311</v>
      </c>
      <c r="C16" s="123" t="s">
        <v>312</v>
      </c>
      <c r="D16" s="122" t="s">
        <v>313</v>
      </c>
      <c r="E16" s="122" t="s">
        <v>292</v>
      </c>
      <c r="F16" s="122" t="s">
        <v>314</v>
      </c>
      <c r="H16" s="122" t="s">
        <v>309</v>
      </c>
    </row>
    <row r="17" spans="1:8" x14ac:dyDescent="0.2">
      <c r="A17" s="122" t="s">
        <v>832</v>
      </c>
      <c r="B17" s="122" t="s">
        <v>833</v>
      </c>
      <c r="C17" s="122"/>
      <c r="D17" s="122" t="s">
        <v>398</v>
      </c>
      <c r="E17" s="122" t="s">
        <v>285</v>
      </c>
      <c r="F17" s="122" t="s">
        <v>834</v>
      </c>
      <c r="G17" s="122"/>
      <c r="H17" s="122" t="s">
        <v>831</v>
      </c>
    </row>
    <row r="18" spans="1:8" x14ac:dyDescent="0.2">
      <c r="A18" s="123" t="s">
        <v>727</v>
      </c>
      <c r="B18" s="123" t="s">
        <v>728</v>
      </c>
      <c r="C18" s="123"/>
      <c r="D18" s="122" t="s">
        <v>452</v>
      </c>
      <c r="E18" s="122" t="s">
        <v>294</v>
      </c>
      <c r="F18" s="122" t="s">
        <v>729</v>
      </c>
      <c r="H18" s="122" t="s">
        <v>726</v>
      </c>
    </row>
    <row r="19" spans="1:8" x14ac:dyDescent="0.2">
      <c r="A19" s="122" t="s">
        <v>935</v>
      </c>
      <c r="B19" s="122" t="s">
        <v>936</v>
      </c>
      <c r="C19" s="122"/>
      <c r="D19" s="122" t="s">
        <v>937</v>
      </c>
      <c r="E19" s="122" t="s">
        <v>285</v>
      </c>
      <c r="F19" s="122" t="s">
        <v>938</v>
      </c>
      <c r="G19" s="122"/>
      <c r="H19" s="122" t="s">
        <v>934</v>
      </c>
    </row>
    <row r="20" spans="1:8" x14ac:dyDescent="0.2">
      <c r="A20" s="122" t="s">
        <v>702</v>
      </c>
      <c r="B20" s="122" t="s">
        <v>703</v>
      </c>
      <c r="C20" s="122"/>
      <c r="D20" s="122" t="s">
        <v>704</v>
      </c>
      <c r="E20" s="122" t="s">
        <v>705</v>
      </c>
      <c r="F20" s="122" t="s">
        <v>706</v>
      </c>
      <c r="G20" s="122"/>
      <c r="H20" s="122" t="s">
        <v>701</v>
      </c>
    </row>
    <row r="21" spans="1:8" x14ac:dyDescent="0.2">
      <c r="A21" s="123" t="s">
        <v>801</v>
      </c>
      <c r="B21" s="123" t="s">
        <v>802</v>
      </c>
      <c r="C21" s="123"/>
      <c r="D21" s="122" t="s">
        <v>452</v>
      </c>
      <c r="E21" s="122" t="s">
        <v>294</v>
      </c>
      <c r="F21" s="122" t="s">
        <v>803</v>
      </c>
      <c r="H21" s="122" t="s">
        <v>800</v>
      </c>
    </row>
    <row r="22" spans="1:8" x14ac:dyDescent="0.2">
      <c r="A22" s="123" t="s">
        <v>801</v>
      </c>
      <c r="B22" s="123" t="s">
        <v>804</v>
      </c>
      <c r="C22" s="123"/>
      <c r="D22" s="122" t="s">
        <v>452</v>
      </c>
      <c r="E22" s="122" t="s">
        <v>294</v>
      </c>
      <c r="F22" s="122" t="s">
        <v>805</v>
      </c>
      <c r="H22" s="122" t="s">
        <v>800</v>
      </c>
    </row>
    <row r="23" spans="1:8" x14ac:dyDescent="0.2">
      <c r="A23" s="122" t="s">
        <v>565</v>
      </c>
      <c r="B23" s="122" t="s">
        <v>566</v>
      </c>
      <c r="C23" s="122" t="s">
        <v>567</v>
      </c>
      <c r="D23" s="122" t="s">
        <v>284</v>
      </c>
      <c r="E23" s="122" t="s">
        <v>285</v>
      </c>
      <c r="F23" s="122" t="s">
        <v>568</v>
      </c>
      <c r="G23" s="122"/>
      <c r="H23" s="122" t="s">
        <v>564</v>
      </c>
    </row>
    <row r="24" spans="1:8" x14ac:dyDescent="0.2">
      <c r="A24" s="123" t="s">
        <v>862</v>
      </c>
      <c r="B24" s="123" t="s">
        <v>863</v>
      </c>
      <c r="C24" s="123"/>
      <c r="D24" s="122" t="s">
        <v>864</v>
      </c>
      <c r="E24" s="122" t="s">
        <v>443</v>
      </c>
      <c r="F24" s="122" t="s">
        <v>865</v>
      </c>
      <c r="H24" s="122" t="s">
        <v>861</v>
      </c>
    </row>
    <row r="25" spans="1:8" x14ac:dyDescent="0.2">
      <c r="A25" s="122" t="s">
        <v>943</v>
      </c>
      <c r="B25" s="122" t="s">
        <v>944</v>
      </c>
      <c r="C25" s="122"/>
      <c r="D25" s="122" t="s">
        <v>424</v>
      </c>
      <c r="E25" s="122" t="s">
        <v>425</v>
      </c>
      <c r="F25" s="122" t="s">
        <v>945</v>
      </c>
      <c r="G25" s="122"/>
      <c r="H25" s="122" t="s">
        <v>942</v>
      </c>
    </row>
    <row r="26" spans="1:8" x14ac:dyDescent="0.2">
      <c r="A26" s="123" t="s">
        <v>685</v>
      </c>
      <c r="B26" s="123" t="s">
        <v>686</v>
      </c>
      <c r="C26" s="123"/>
      <c r="D26" s="122" t="s">
        <v>306</v>
      </c>
      <c r="E26" s="122" t="s">
        <v>307</v>
      </c>
      <c r="F26" s="122" t="s">
        <v>687</v>
      </c>
      <c r="H26" s="122" t="s">
        <v>684</v>
      </c>
    </row>
    <row r="27" spans="1:8" x14ac:dyDescent="0.2">
      <c r="A27" s="122" t="s">
        <v>465</v>
      </c>
      <c r="B27" s="122" t="s">
        <v>466</v>
      </c>
      <c r="C27" s="122"/>
      <c r="D27" s="122" t="s">
        <v>467</v>
      </c>
      <c r="E27" s="122" t="s">
        <v>301</v>
      </c>
      <c r="F27" s="122" t="s">
        <v>468</v>
      </c>
      <c r="G27" s="122" t="s">
        <v>469</v>
      </c>
      <c r="H27" s="122" t="s">
        <v>464</v>
      </c>
    </row>
    <row r="28" spans="1:8" x14ac:dyDescent="0.2">
      <c r="A28" s="122" t="s">
        <v>356</v>
      </c>
      <c r="B28" s="122" t="s">
        <v>357</v>
      </c>
      <c r="C28" s="122"/>
      <c r="D28" s="122" t="s">
        <v>358</v>
      </c>
      <c r="E28" s="122" t="s">
        <v>359</v>
      </c>
      <c r="F28" s="122" t="s">
        <v>360</v>
      </c>
      <c r="G28" s="122" t="s">
        <v>361</v>
      </c>
      <c r="H28" s="122" t="s">
        <v>355</v>
      </c>
    </row>
    <row r="29" spans="1:8" x14ac:dyDescent="0.2">
      <c r="A29" s="122" t="s">
        <v>779</v>
      </c>
      <c r="B29" s="122" t="s">
        <v>780</v>
      </c>
      <c r="C29" s="122"/>
      <c r="D29" s="122" t="s">
        <v>781</v>
      </c>
      <c r="E29" s="122" t="s">
        <v>301</v>
      </c>
      <c r="F29" s="122" t="s">
        <v>782</v>
      </c>
      <c r="G29" s="122"/>
      <c r="H29" s="122" t="s">
        <v>778</v>
      </c>
    </row>
    <row r="30" spans="1:8" x14ac:dyDescent="0.2">
      <c r="A30" s="122" t="s">
        <v>1007</v>
      </c>
      <c r="B30" s="122" t="s">
        <v>1008</v>
      </c>
      <c r="C30" s="122"/>
      <c r="D30" s="122" t="s">
        <v>1009</v>
      </c>
      <c r="E30" s="122" t="s">
        <v>285</v>
      </c>
      <c r="F30" s="122" t="s">
        <v>1010</v>
      </c>
      <c r="G30" s="122" t="s">
        <v>1011</v>
      </c>
      <c r="H30" s="122" t="s">
        <v>1006</v>
      </c>
    </row>
    <row r="31" spans="1:8" x14ac:dyDescent="0.2">
      <c r="A31" s="122" t="s">
        <v>499</v>
      </c>
      <c r="B31" s="122" t="s">
        <v>500</v>
      </c>
      <c r="C31" s="122" t="s">
        <v>501</v>
      </c>
      <c r="D31" s="122" t="s">
        <v>496</v>
      </c>
      <c r="E31" s="122" t="s">
        <v>474</v>
      </c>
      <c r="F31" s="122" t="s">
        <v>502</v>
      </c>
      <c r="G31" s="122"/>
      <c r="H31" s="122" t="s">
        <v>498</v>
      </c>
    </row>
    <row r="32" spans="1:8" x14ac:dyDescent="0.2">
      <c r="A32" s="122" t="s">
        <v>731</v>
      </c>
      <c r="B32" s="122" t="s">
        <v>732</v>
      </c>
      <c r="C32" s="122"/>
      <c r="D32" s="122" t="s">
        <v>300</v>
      </c>
      <c r="E32" s="122" t="s">
        <v>301</v>
      </c>
      <c r="F32" s="122" t="s">
        <v>733</v>
      </c>
      <c r="G32" s="122" t="s">
        <v>734</v>
      </c>
      <c r="H32" s="122" t="s">
        <v>730</v>
      </c>
    </row>
    <row r="33" spans="1:8" x14ac:dyDescent="0.2">
      <c r="A33" s="122" t="s">
        <v>471</v>
      </c>
      <c r="B33" s="122" t="s">
        <v>472</v>
      </c>
      <c r="C33" s="122"/>
      <c r="D33" s="122" t="s">
        <v>473</v>
      </c>
      <c r="E33" s="122" t="s">
        <v>474</v>
      </c>
      <c r="F33" s="122" t="s">
        <v>475</v>
      </c>
      <c r="G33" s="122"/>
      <c r="H33" s="122" t="s">
        <v>470</v>
      </c>
    </row>
    <row r="34" spans="1:8" x14ac:dyDescent="0.2">
      <c r="A34" s="123" t="s">
        <v>842</v>
      </c>
      <c r="B34" s="123" t="s">
        <v>843</v>
      </c>
      <c r="C34" s="123"/>
      <c r="D34" s="122" t="s">
        <v>844</v>
      </c>
      <c r="E34" s="122" t="s">
        <v>845</v>
      </c>
      <c r="F34" s="122" t="s">
        <v>846</v>
      </c>
      <c r="H34" s="122" t="s">
        <v>841</v>
      </c>
    </row>
    <row r="35" spans="1:8" x14ac:dyDescent="0.2">
      <c r="A35" s="122" t="s">
        <v>769</v>
      </c>
      <c r="B35" s="122" t="s">
        <v>770</v>
      </c>
      <c r="C35" s="122"/>
      <c r="D35" s="122" t="s">
        <v>560</v>
      </c>
      <c r="E35" s="122" t="s">
        <v>561</v>
      </c>
      <c r="F35" s="122" t="s">
        <v>771</v>
      </c>
      <c r="G35" s="122"/>
      <c r="H35" s="122" t="s">
        <v>768</v>
      </c>
    </row>
    <row r="36" spans="1:8" x14ac:dyDescent="0.2">
      <c r="A36" s="123" t="s">
        <v>446</v>
      </c>
      <c r="B36" s="123" t="s">
        <v>447</v>
      </c>
      <c r="C36" s="123"/>
      <c r="D36" s="122" t="s">
        <v>284</v>
      </c>
      <c r="E36" s="122" t="s">
        <v>285</v>
      </c>
      <c r="F36" s="122" t="s">
        <v>448</v>
      </c>
      <c r="H36" s="122" t="s">
        <v>445</v>
      </c>
    </row>
    <row r="37" spans="1:8" x14ac:dyDescent="0.2">
      <c r="A37" s="123" t="s">
        <v>643</v>
      </c>
      <c r="B37" s="123" t="s">
        <v>644</v>
      </c>
      <c r="C37" s="123"/>
      <c r="D37" s="122" t="s">
        <v>396</v>
      </c>
      <c r="E37" s="122" t="s">
        <v>285</v>
      </c>
      <c r="F37" s="122" t="s">
        <v>645</v>
      </c>
      <c r="H37" s="122" t="s">
        <v>642</v>
      </c>
    </row>
    <row r="38" spans="1:8" x14ac:dyDescent="0.2">
      <c r="A38" s="123" t="s">
        <v>867</v>
      </c>
      <c r="B38" s="123" t="s">
        <v>868</v>
      </c>
      <c r="C38" s="123"/>
      <c r="D38" s="122" t="s">
        <v>560</v>
      </c>
      <c r="E38" s="122" t="s">
        <v>561</v>
      </c>
      <c r="F38" s="122" t="s">
        <v>869</v>
      </c>
      <c r="H38" s="122" t="s">
        <v>866</v>
      </c>
    </row>
    <row r="39" spans="1:8" x14ac:dyDescent="0.2">
      <c r="A39" s="122" t="s">
        <v>714</v>
      </c>
      <c r="B39" s="122" t="s">
        <v>715</v>
      </c>
      <c r="C39" s="122"/>
      <c r="D39" s="122" t="s">
        <v>452</v>
      </c>
      <c r="E39" s="122" t="s">
        <v>294</v>
      </c>
      <c r="F39" s="122" t="s">
        <v>716</v>
      </c>
      <c r="G39" s="122"/>
      <c r="H39" s="122" t="s">
        <v>713</v>
      </c>
    </row>
    <row r="40" spans="1:8" x14ac:dyDescent="0.2">
      <c r="A40" s="123" t="s">
        <v>404</v>
      </c>
      <c r="B40" s="123" t="s">
        <v>405</v>
      </c>
      <c r="C40" s="123"/>
      <c r="D40" s="122" t="s">
        <v>306</v>
      </c>
      <c r="E40" s="122" t="s">
        <v>307</v>
      </c>
      <c r="F40" s="122" t="s">
        <v>406</v>
      </c>
      <c r="H40" s="122" t="s">
        <v>403</v>
      </c>
    </row>
    <row r="41" spans="1:8" x14ac:dyDescent="0.2">
      <c r="A41" s="122" t="s">
        <v>345</v>
      </c>
      <c r="B41" s="122" t="s">
        <v>346</v>
      </c>
      <c r="C41" s="122"/>
      <c r="D41" s="122" t="s">
        <v>284</v>
      </c>
      <c r="E41" s="122" t="s">
        <v>285</v>
      </c>
      <c r="F41" s="122" t="s">
        <v>286</v>
      </c>
      <c r="G41" s="122"/>
      <c r="H41" s="122" t="s">
        <v>344</v>
      </c>
    </row>
    <row r="42" spans="1:8" x14ac:dyDescent="0.2">
      <c r="A42" s="122" t="s">
        <v>903</v>
      </c>
      <c r="B42" s="122" t="s">
        <v>904</v>
      </c>
      <c r="C42" s="122"/>
      <c r="D42" s="122" t="s">
        <v>442</v>
      </c>
      <c r="E42" s="122" t="s">
        <v>443</v>
      </c>
      <c r="F42" s="122" t="s">
        <v>905</v>
      </c>
      <c r="G42" s="122"/>
      <c r="H42" s="122" t="s">
        <v>902</v>
      </c>
    </row>
    <row r="43" spans="1:8" x14ac:dyDescent="0.2">
      <c r="A43" s="123" t="s">
        <v>677</v>
      </c>
      <c r="B43" s="123" t="s">
        <v>678</v>
      </c>
      <c r="C43" s="123"/>
      <c r="D43" s="122" t="s">
        <v>306</v>
      </c>
      <c r="E43" s="122" t="s">
        <v>307</v>
      </c>
      <c r="F43" s="122" t="s">
        <v>679</v>
      </c>
      <c r="H43" s="122" t="s">
        <v>676</v>
      </c>
    </row>
    <row r="44" spans="1:8" x14ac:dyDescent="0.2">
      <c r="A44" s="122" t="s">
        <v>744</v>
      </c>
      <c r="B44" s="122" t="s">
        <v>745</v>
      </c>
      <c r="C44" s="122"/>
      <c r="D44" s="122" t="s">
        <v>424</v>
      </c>
      <c r="E44" s="122" t="s">
        <v>425</v>
      </c>
      <c r="F44" s="122" t="s">
        <v>746</v>
      </c>
      <c r="G44" s="122"/>
      <c r="H44" s="122" t="s">
        <v>743</v>
      </c>
    </row>
    <row r="45" spans="1:8" x14ac:dyDescent="0.2">
      <c r="A45" s="123" t="s">
        <v>917</v>
      </c>
      <c r="B45" s="123" t="s">
        <v>918</v>
      </c>
      <c r="C45" s="123"/>
      <c r="D45" s="122" t="s">
        <v>919</v>
      </c>
      <c r="E45" s="122" t="s">
        <v>301</v>
      </c>
      <c r="F45" s="122" t="s">
        <v>920</v>
      </c>
      <c r="H45" s="122" t="s">
        <v>916</v>
      </c>
    </row>
    <row r="46" spans="1:8" x14ac:dyDescent="0.2">
      <c r="A46" s="122" t="s">
        <v>289</v>
      </c>
      <c r="B46" s="122" t="s">
        <v>290</v>
      </c>
      <c r="C46" s="122"/>
      <c r="D46" s="122" t="s">
        <v>291</v>
      </c>
      <c r="E46" s="122" t="s">
        <v>292</v>
      </c>
      <c r="F46" s="122" t="s">
        <v>293</v>
      </c>
      <c r="G46" s="122"/>
      <c r="H46" s="122" t="s">
        <v>288</v>
      </c>
    </row>
    <row r="47" spans="1:8" x14ac:dyDescent="0.2">
      <c r="A47" s="123" t="s">
        <v>681</v>
      </c>
      <c r="B47" s="123" t="s">
        <v>682</v>
      </c>
      <c r="C47" s="123"/>
      <c r="D47" s="122" t="s">
        <v>306</v>
      </c>
      <c r="E47" s="122" t="s">
        <v>307</v>
      </c>
      <c r="F47" s="122" t="s">
        <v>683</v>
      </c>
      <c r="H47" s="122" t="s">
        <v>680</v>
      </c>
    </row>
    <row r="48" spans="1:8" x14ac:dyDescent="0.2">
      <c r="A48" s="122" t="s">
        <v>912</v>
      </c>
      <c r="B48" s="122" t="s">
        <v>913</v>
      </c>
      <c r="C48" s="122"/>
      <c r="D48" s="122" t="s">
        <v>914</v>
      </c>
      <c r="E48" s="122" t="s">
        <v>815</v>
      </c>
      <c r="F48" s="122" t="s">
        <v>915</v>
      </c>
      <c r="G48" s="122"/>
      <c r="H48" s="122" t="s">
        <v>911</v>
      </c>
    </row>
    <row r="49" spans="1:8" x14ac:dyDescent="0.2">
      <c r="A49" s="123" t="s">
        <v>797</v>
      </c>
      <c r="B49" s="123" t="s">
        <v>798</v>
      </c>
      <c r="C49" s="123"/>
      <c r="D49" s="122" t="s">
        <v>300</v>
      </c>
      <c r="E49" s="122" t="s">
        <v>301</v>
      </c>
      <c r="F49" s="122" t="s">
        <v>799</v>
      </c>
      <c r="H49" s="122" t="s">
        <v>796</v>
      </c>
    </row>
    <row r="50" spans="1:8" x14ac:dyDescent="0.2">
      <c r="A50" s="122" t="s">
        <v>549</v>
      </c>
      <c r="B50" s="122" t="s">
        <v>550</v>
      </c>
      <c r="C50" s="122"/>
      <c r="D50" s="122" t="s">
        <v>284</v>
      </c>
      <c r="E50" s="122" t="s">
        <v>285</v>
      </c>
      <c r="F50" s="122" t="s">
        <v>551</v>
      </c>
      <c r="G50" s="122" t="s">
        <v>552</v>
      </c>
      <c r="H50" s="122" t="s">
        <v>548</v>
      </c>
    </row>
    <row r="51" spans="1:8" x14ac:dyDescent="0.2">
      <c r="A51" s="123" t="s">
        <v>887</v>
      </c>
      <c r="B51" s="123" t="s">
        <v>888</v>
      </c>
      <c r="C51" s="123"/>
      <c r="D51" s="122" t="s">
        <v>775</v>
      </c>
      <c r="E51" s="122" t="s">
        <v>776</v>
      </c>
      <c r="F51" s="122" t="s">
        <v>889</v>
      </c>
      <c r="H51" s="122" t="s">
        <v>886</v>
      </c>
    </row>
    <row r="52" spans="1:8" x14ac:dyDescent="0.2">
      <c r="A52" s="122" t="s">
        <v>352</v>
      </c>
      <c r="B52" s="122" t="s">
        <v>353</v>
      </c>
      <c r="C52" s="122"/>
      <c r="D52" s="122" t="s">
        <v>306</v>
      </c>
      <c r="E52" s="122" t="s">
        <v>307</v>
      </c>
      <c r="F52" s="122" t="s">
        <v>354</v>
      </c>
      <c r="G52" s="122"/>
      <c r="H52" s="122" t="s">
        <v>351</v>
      </c>
    </row>
    <row r="53" spans="1:8" x14ac:dyDescent="0.2">
      <c r="A53" s="123" t="s">
        <v>298</v>
      </c>
      <c r="B53" s="123" t="s">
        <v>299</v>
      </c>
      <c r="C53" s="123"/>
      <c r="D53" s="122" t="s">
        <v>300</v>
      </c>
      <c r="E53" s="122" t="s">
        <v>301</v>
      </c>
      <c r="F53" s="122" t="s">
        <v>302</v>
      </c>
      <c r="H53" s="122" t="s">
        <v>297</v>
      </c>
    </row>
    <row r="54" spans="1:8" x14ac:dyDescent="0.2">
      <c r="A54" s="122" t="s">
        <v>554</v>
      </c>
      <c r="B54" s="122" t="s">
        <v>555</v>
      </c>
      <c r="C54" s="122"/>
      <c r="D54" s="122" t="s">
        <v>284</v>
      </c>
      <c r="E54" s="122" t="s">
        <v>285</v>
      </c>
      <c r="F54" s="122" t="s">
        <v>556</v>
      </c>
      <c r="G54" s="122"/>
      <c r="H54" s="122" t="s">
        <v>553</v>
      </c>
    </row>
    <row r="55" spans="1:8" x14ac:dyDescent="0.2">
      <c r="A55" s="123" t="s">
        <v>422</v>
      </c>
      <c r="B55" s="123" t="s">
        <v>423</v>
      </c>
      <c r="C55" s="123"/>
      <c r="D55" s="122" t="s">
        <v>424</v>
      </c>
      <c r="E55" s="122" t="s">
        <v>425</v>
      </c>
      <c r="F55" s="122" t="s">
        <v>426</v>
      </c>
      <c r="H55" s="122" t="s">
        <v>421</v>
      </c>
    </row>
    <row r="56" spans="1:8" x14ac:dyDescent="0.2">
      <c r="A56" s="123" t="s">
        <v>812</v>
      </c>
      <c r="B56" s="123" t="s">
        <v>813</v>
      </c>
      <c r="C56" s="123"/>
      <c r="D56" s="122" t="s">
        <v>814</v>
      </c>
      <c r="E56" s="122" t="s">
        <v>815</v>
      </c>
      <c r="F56" s="122" t="s">
        <v>816</v>
      </c>
      <c r="H56" s="122" t="s">
        <v>811</v>
      </c>
    </row>
    <row r="57" spans="1:8" x14ac:dyDescent="0.2">
      <c r="A57" s="122" t="s">
        <v>348</v>
      </c>
      <c r="B57" s="122" t="s">
        <v>349</v>
      </c>
      <c r="C57" s="122"/>
      <c r="D57" s="122" t="s">
        <v>284</v>
      </c>
      <c r="E57" s="122" t="s">
        <v>285</v>
      </c>
      <c r="F57" s="122" t="s">
        <v>350</v>
      </c>
      <c r="G57" s="122"/>
      <c r="H57" s="122" t="s">
        <v>347</v>
      </c>
    </row>
    <row r="58" spans="1:8" x14ac:dyDescent="0.2">
      <c r="A58" s="123" t="s">
        <v>957</v>
      </c>
      <c r="B58" s="123" t="s">
        <v>958</v>
      </c>
      <c r="C58" s="123"/>
      <c r="D58" s="122" t="s">
        <v>306</v>
      </c>
      <c r="E58" s="122" t="s">
        <v>307</v>
      </c>
      <c r="F58" s="122" t="s">
        <v>959</v>
      </c>
      <c r="H58" s="122" t="s">
        <v>956</v>
      </c>
    </row>
    <row r="59" spans="1:8" x14ac:dyDescent="0.2">
      <c r="A59" s="123" t="s">
        <v>428</v>
      </c>
      <c r="B59" s="123" t="s">
        <v>429</v>
      </c>
      <c r="C59" s="123"/>
      <c r="D59" s="122" t="s">
        <v>430</v>
      </c>
      <c r="E59" s="122" t="s">
        <v>431</v>
      </c>
      <c r="F59" s="122" t="s">
        <v>432</v>
      </c>
      <c r="H59" s="122" t="s">
        <v>427</v>
      </c>
    </row>
    <row r="60" spans="1:8" x14ac:dyDescent="0.2">
      <c r="A60" s="123" t="s">
        <v>510</v>
      </c>
      <c r="B60" s="123" t="s">
        <v>511</v>
      </c>
      <c r="C60" s="123"/>
      <c r="D60" s="122" t="s">
        <v>512</v>
      </c>
      <c r="E60" s="122" t="s">
        <v>458</v>
      </c>
      <c r="F60" s="122" t="s">
        <v>513</v>
      </c>
      <c r="H60" s="122" t="s">
        <v>509</v>
      </c>
    </row>
    <row r="61" spans="1:8" x14ac:dyDescent="0.2">
      <c r="A61" s="122" t="s">
        <v>623</v>
      </c>
      <c r="B61" s="122" t="s">
        <v>624</v>
      </c>
      <c r="C61" s="122"/>
      <c r="D61" s="122" t="s">
        <v>284</v>
      </c>
      <c r="E61" s="122" t="s">
        <v>285</v>
      </c>
      <c r="F61" s="122" t="s">
        <v>625</v>
      </c>
      <c r="G61" s="122" t="s">
        <v>626</v>
      </c>
      <c r="H61" s="122" t="s">
        <v>622</v>
      </c>
    </row>
    <row r="62" spans="1:8" x14ac:dyDescent="0.2">
      <c r="A62" s="122" t="s">
        <v>375</v>
      </c>
      <c r="B62" s="122" t="s">
        <v>376</v>
      </c>
      <c r="C62" s="122"/>
      <c r="D62" s="122" t="s">
        <v>377</v>
      </c>
      <c r="E62" s="122" t="s">
        <v>294</v>
      </c>
      <c r="F62" s="122" t="s">
        <v>378</v>
      </c>
      <c r="G62" s="122"/>
      <c r="H62" s="122" t="s">
        <v>374</v>
      </c>
    </row>
    <row r="63" spans="1:8" x14ac:dyDescent="0.2">
      <c r="A63" s="122" t="s">
        <v>1002</v>
      </c>
      <c r="B63" s="122" t="s">
        <v>1003</v>
      </c>
      <c r="C63" s="122"/>
      <c r="D63" s="122" t="s">
        <v>1004</v>
      </c>
      <c r="E63" s="122" t="s">
        <v>307</v>
      </c>
      <c r="F63" s="122" t="s">
        <v>1005</v>
      </c>
      <c r="G63" s="122"/>
      <c r="H63" s="122" t="s">
        <v>1001</v>
      </c>
    </row>
    <row r="64" spans="1:8" x14ac:dyDescent="0.2">
      <c r="A64" s="123" t="s">
        <v>545</v>
      </c>
      <c r="B64" s="123" t="s">
        <v>546</v>
      </c>
      <c r="C64" s="123"/>
      <c r="D64" s="122" t="s">
        <v>284</v>
      </c>
      <c r="E64" s="122" t="s">
        <v>285</v>
      </c>
      <c r="F64" s="122" t="s">
        <v>547</v>
      </c>
      <c r="H64" s="122" t="s">
        <v>544</v>
      </c>
    </row>
    <row r="65" spans="1:8" x14ac:dyDescent="0.2">
      <c r="A65" s="123" t="s">
        <v>660</v>
      </c>
      <c r="B65" s="123" t="s">
        <v>661</v>
      </c>
      <c r="C65" s="123"/>
      <c r="D65" s="122" t="s">
        <v>662</v>
      </c>
      <c r="E65" s="122" t="s">
        <v>561</v>
      </c>
      <c r="F65" s="122" t="s">
        <v>663</v>
      </c>
      <c r="H65" s="122" t="s">
        <v>659</v>
      </c>
    </row>
    <row r="66" spans="1:8" x14ac:dyDescent="0.2">
      <c r="A66" s="122" t="s">
        <v>986</v>
      </c>
      <c r="B66" s="122" t="s">
        <v>987</v>
      </c>
      <c r="C66" s="122"/>
      <c r="D66" s="122" t="s">
        <v>306</v>
      </c>
      <c r="E66" s="122" t="s">
        <v>307</v>
      </c>
      <c r="F66" s="122" t="s">
        <v>988</v>
      </c>
      <c r="G66" s="122"/>
      <c r="H66" s="122" t="s">
        <v>985</v>
      </c>
    </row>
    <row r="67" spans="1:8" x14ac:dyDescent="0.2">
      <c r="A67" s="122" t="s">
        <v>455</v>
      </c>
      <c r="B67" s="122" t="s">
        <v>456</v>
      </c>
      <c r="C67" s="122"/>
      <c r="D67" s="122" t="s">
        <v>457</v>
      </c>
      <c r="E67" s="122" t="s">
        <v>458</v>
      </c>
      <c r="F67" s="122" t="s">
        <v>459</v>
      </c>
      <c r="G67" s="122"/>
      <c r="H67" s="122" t="s">
        <v>454</v>
      </c>
    </row>
    <row r="68" spans="1:8" x14ac:dyDescent="0.2">
      <c r="A68" s="122" t="s">
        <v>322</v>
      </c>
      <c r="B68" s="122" t="s">
        <v>323</v>
      </c>
      <c r="C68" s="122"/>
      <c r="D68" s="122" t="s">
        <v>313</v>
      </c>
      <c r="E68" s="122" t="s">
        <v>292</v>
      </c>
      <c r="F68" s="122" t="s">
        <v>324</v>
      </c>
      <c r="G68" s="122"/>
      <c r="H68" s="122" t="s">
        <v>321</v>
      </c>
    </row>
    <row r="69" spans="1:8" x14ac:dyDescent="0.2">
      <c r="A69" s="123" t="s">
        <v>417</v>
      </c>
      <c r="B69" s="123" t="s">
        <v>418</v>
      </c>
      <c r="C69" s="123" t="s">
        <v>419</v>
      </c>
      <c r="D69" s="122" t="s">
        <v>338</v>
      </c>
      <c r="E69" s="122" t="s">
        <v>285</v>
      </c>
      <c r="F69" s="122" t="s">
        <v>420</v>
      </c>
      <c r="H69" s="122" t="s">
        <v>416</v>
      </c>
    </row>
    <row r="70" spans="1:8" x14ac:dyDescent="0.2">
      <c r="A70" s="123" t="s">
        <v>585</v>
      </c>
      <c r="B70" s="123" t="s">
        <v>586</v>
      </c>
      <c r="C70" s="123"/>
      <c r="D70" s="122" t="s">
        <v>587</v>
      </c>
      <c r="E70" s="122" t="s">
        <v>285</v>
      </c>
      <c r="F70" s="122" t="s">
        <v>588</v>
      </c>
      <c r="H70" s="122" t="s">
        <v>584</v>
      </c>
    </row>
    <row r="71" spans="1:8" x14ac:dyDescent="0.2">
      <c r="A71" s="122" t="s">
        <v>413</v>
      </c>
      <c r="B71" s="122" t="s">
        <v>414</v>
      </c>
      <c r="C71" s="122"/>
      <c r="D71" s="122" t="s">
        <v>300</v>
      </c>
      <c r="E71" s="122" t="s">
        <v>301</v>
      </c>
      <c r="F71" s="122" t="s">
        <v>415</v>
      </c>
      <c r="G71" s="122"/>
      <c r="H71" s="122" t="s">
        <v>412</v>
      </c>
    </row>
    <row r="72" spans="1:8" x14ac:dyDescent="0.2">
      <c r="A72" s="123" t="s">
        <v>440</v>
      </c>
      <c r="B72" s="123" t="s">
        <v>441</v>
      </c>
      <c r="C72" s="123"/>
      <c r="D72" s="122" t="s">
        <v>442</v>
      </c>
      <c r="E72" s="122" t="s">
        <v>443</v>
      </c>
      <c r="F72" s="122" t="s">
        <v>444</v>
      </c>
      <c r="H72" s="122" t="s">
        <v>439</v>
      </c>
    </row>
    <row r="73" spans="1:8" x14ac:dyDescent="0.2">
      <c r="A73" s="122" t="s">
        <v>718</v>
      </c>
      <c r="B73" s="122" t="s">
        <v>719</v>
      </c>
      <c r="C73" s="122"/>
      <c r="D73" s="122" t="s">
        <v>395</v>
      </c>
      <c r="E73" s="122" t="s">
        <v>285</v>
      </c>
      <c r="F73" s="122" t="s">
        <v>287</v>
      </c>
      <c r="G73" s="122"/>
      <c r="H73" s="122" t="s">
        <v>717</v>
      </c>
    </row>
    <row r="74" spans="1:8" x14ac:dyDescent="0.2">
      <c r="A74" s="122" t="s">
        <v>477</v>
      </c>
      <c r="B74" s="122" t="s">
        <v>478</v>
      </c>
      <c r="C74" s="122"/>
      <c r="D74" s="122" t="s">
        <v>479</v>
      </c>
      <c r="E74" s="122" t="s">
        <v>480</v>
      </c>
      <c r="F74" s="122" t="s">
        <v>481</v>
      </c>
      <c r="G74" s="122" t="s">
        <v>482</v>
      </c>
      <c r="H74" s="122" t="s">
        <v>476</v>
      </c>
    </row>
    <row r="75" spans="1:8" x14ac:dyDescent="0.2">
      <c r="A75" s="122" t="s">
        <v>993</v>
      </c>
      <c r="B75" s="122" t="s">
        <v>994</v>
      </c>
      <c r="C75" s="122"/>
      <c r="D75" s="122" t="s">
        <v>995</v>
      </c>
      <c r="E75" s="122" t="s">
        <v>845</v>
      </c>
      <c r="F75" s="122" t="s">
        <v>996</v>
      </c>
      <c r="G75" s="122"/>
      <c r="H75" s="122" t="s">
        <v>992</v>
      </c>
    </row>
    <row r="76" spans="1:8" x14ac:dyDescent="0.2">
      <c r="A76" s="122" t="s">
        <v>620</v>
      </c>
      <c r="B76" s="122" t="s">
        <v>621</v>
      </c>
      <c r="C76" s="122"/>
      <c r="D76" s="122" t="s">
        <v>395</v>
      </c>
      <c r="E76" s="122" t="s">
        <v>285</v>
      </c>
      <c r="F76" s="122" t="s">
        <v>287</v>
      </c>
      <c r="G76" s="122"/>
      <c r="H76" s="122" t="s">
        <v>619</v>
      </c>
    </row>
    <row r="77" spans="1:8" x14ac:dyDescent="0.2">
      <c r="A77" s="123" t="s">
        <v>450</v>
      </c>
      <c r="B77" s="123" t="s">
        <v>451</v>
      </c>
      <c r="C77" s="123"/>
      <c r="D77" s="122" t="s">
        <v>452</v>
      </c>
      <c r="E77" s="122" t="s">
        <v>294</v>
      </c>
      <c r="F77" s="122" t="s">
        <v>453</v>
      </c>
      <c r="H77" s="122" t="s">
        <v>449</v>
      </c>
    </row>
    <row r="78" spans="1:8" x14ac:dyDescent="0.2">
      <c r="A78" s="122" t="s">
        <v>408</v>
      </c>
      <c r="B78" s="122" t="s">
        <v>409</v>
      </c>
      <c r="C78" s="122"/>
      <c r="D78" s="122" t="s">
        <v>300</v>
      </c>
      <c r="E78" s="122" t="s">
        <v>301</v>
      </c>
      <c r="F78" s="122" t="s">
        <v>410</v>
      </c>
      <c r="G78" s="122" t="s">
        <v>411</v>
      </c>
      <c r="H78" s="122" t="s">
        <v>407</v>
      </c>
    </row>
    <row r="79" spans="1:8" x14ac:dyDescent="0.2">
      <c r="A79" s="122" t="s">
        <v>981</v>
      </c>
      <c r="B79" s="122" t="s">
        <v>982</v>
      </c>
      <c r="C79" s="122"/>
      <c r="D79" s="122" t="s">
        <v>983</v>
      </c>
      <c r="E79" s="122" t="s">
        <v>705</v>
      </c>
      <c r="F79" s="122" t="s">
        <v>984</v>
      </c>
      <c r="G79" s="122"/>
      <c r="H79" s="122" t="s">
        <v>980</v>
      </c>
    </row>
    <row r="80" spans="1:8" x14ac:dyDescent="0.2">
      <c r="A80" s="123" t="s">
        <v>976</v>
      </c>
      <c r="B80" s="123" t="s">
        <v>977</v>
      </c>
      <c r="C80" s="123"/>
      <c r="D80" s="122" t="s">
        <v>978</v>
      </c>
      <c r="E80" s="122" t="s">
        <v>359</v>
      </c>
      <c r="F80" s="122" t="s">
        <v>979</v>
      </c>
      <c r="H80" s="122" t="s">
        <v>975</v>
      </c>
    </row>
    <row r="81" spans="1:8" x14ac:dyDescent="0.2">
      <c r="A81" s="123" t="s">
        <v>848</v>
      </c>
      <c r="B81" s="123" t="s">
        <v>849</v>
      </c>
      <c r="C81" s="123"/>
      <c r="D81" s="122" t="s">
        <v>850</v>
      </c>
      <c r="E81" s="122" t="s">
        <v>292</v>
      </c>
      <c r="F81" s="122" t="s">
        <v>851</v>
      </c>
      <c r="H81" s="122" t="s">
        <v>847</v>
      </c>
    </row>
    <row r="82" spans="1:8" x14ac:dyDescent="0.2">
      <c r="A82" s="123" t="s">
        <v>304</v>
      </c>
      <c r="B82" s="123" t="s">
        <v>305</v>
      </c>
      <c r="C82" s="123"/>
      <c r="D82" s="122" t="s">
        <v>306</v>
      </c>
      <c r="E82" s="122" t="s">
        <v>307</v>
      </c>
      <c r="F82" s="122" t="s">
        <v>308</v>
      </c>
      <c r="H82" s="122" t="s">
        <v>303</v>
      </c>
    </row>
    <row r="83" spans="1:8" x14ac:dyDescent="0.2">
      <c r="A83" s="122" t="s">
        <v>504</v>
      </c>
      <c r="B83" s="122" t="s">
        <v>505</v>
      </c>
      <c r="C83" s="122"/>
      <c r="D83" s="122" t="s">
        <v>506</v>
      </c>
      <c r="E83" s="122" t="s">
        <v>285</v>
      </c>
      <c r="F83" s="122" t="s">
        <v>507</v>
      </c>
      <c r="G83" s="122" t="s">
        <v>508</v>
      </c>
      <c r="H83" s="122" t="s">
        <v>503</v>
      </c>
    </row>
    <row r="84" spans="1:8" x14ac:dyDescent="0.2">
      <c r="A84" s="122" t="s">
        <v>558</v>
      </c>
      <c r="B84" s="122" t="s">
        <v>559</v>
      </c>
      <c r="C84" s="122"/>
      <c r="D84" s="122" t="s">
        <v>560</v>
      </c>
      <c r="E84" s="122" t="s">
        <v>561</v>
      </c>
      <c r="F84" s="122" t="s">
        <v>562</v>
      </c>
      <c r="G84" s="122" t="s">
        <v>563</v>
      </c>
      <c r="H84" s="122" t="s">
        <v>557</v>
      </c>
    </row>
    <row r="85" spans="1:8" x14ac:dyDescent="0.2">
      <c r="A85" s="122" t="s">
        <v>1016</v>
      </c>
      <c r="B85" s="122" t="s">
        <v>1017</v>
      </c>
      <c r="C85" s="122"/>
      <c r="D85" s="122" t="s">
        <v>329</v>
      </c>
      <c r="E85" s="122" t="s">
        <v>285</v>
      </c>
      <c r="F85" s="122" t="s">
        <v>1018</v>
      </c>
      <c r="G85" s="122" t="s">
        <v>1019</v>
      </c>
      <c r="H85" s="122" t="s">
        <v>1015</v>
      </c>
    </row>
    <row r="86" spans="1:8" x14ac:dyDescent="0.2">
      <c r="A86" s="122" t="s">
        <v>708</v>
      </c>
      <c r="B86" s="122" t="s">
        <v>709</v>
      </c>
      <c r="C86" s="122"/>
      <c r="D86" s="122" t="s">
        <v>710</v>
      </c>
      <c r="E86" s="122" t="s">
        <v>711</v>
      </c>
      <c r="F86" s="122" t="s">
        <v>712</v>
      </c>
      <c r="G86" s="122"/>
      <c r="H86" s="122" t="s">
        <v>707</v>
      </c>
    </row>
    <row r="87" spans="1:8" x14ac:dyDescent="0.2">
      <c r="A87" s="122" t="s">
        <v>493</v>
      </c>
      <c r="B87" s="122" t="s">
        <v>494</v>
      </c>
      <c r="C87" s="122" t="s">
        <v>495</v>
      </c>
      <c r="D87" s="122" t="s">
        <v>496</v>
      </c>
      <c r="E87" s="122" t="s">
        <v>474</v>
      </c>
      <c r="F87" s="122" t="s">
        <v>497</v>
      </c>
      <c r="G87" s="122"/>
      <c r="H87" s="122" t="s">
        <v>492</v>
      </c>
    </row>
    <row r="88" spans="1:8" x14ac:dyDescent="0.2">
      <c r="A88" s="122" t="s">
        <v>380</v>
      </c>
      <c r="B88" s="122" t="s">
        <v>381</v>
      </c>
      <c r="C88" s="122"/>
      <c r="D88" s="122" t="s">
        <v>382</v>
      </c>
      <c r="E88" s="122" t="s">
        <v>359</v>
      </c>
      <c r="F88" s="122" t="s">
        <v>383</v>
      </c>
      <c r="G88" s="122"/>
      <c r="H88" s="122" t="s">
        <v>379</v>
      </c>
    </row>
    <row r="89" spans="1:8" x14ac:dyDescent="0.2">
      <c r="A89" s="123" t="s">
        <v>896</v>
      </c>
      <c r="B89" s="123" t="s">
        <v>897</v>
      </c>
      <c r="C89" s="123"/>
      <c r="D89" s="122" t="s">
        <v>333</v>
      </c>
      <c r="E89" s="122" t="s">
        <v>301</v>
      </c>
      <c r="F89" s="122" t="s">
        <v>898</v>
      </c>
      <c r="H89" s="122" t="s">
        <v>895</v>
      </c>
    </row>
    <row r="90" spans="1:8" x14ac:dyDescent="0.2">
      <c r="A90" s="122" t="s">
        <v>689</v>
      </c>
      <c r="B90" s="122" t="s">
        <v>690</v>
      </c>
      <c r="C90" s="122" t="s">
        <v>691</v>
      </c>
      <c r="D90" s="122" t="s">
        <v>692</v>
      </c>
      <c r="E90" s="122" t="s">
        <v>693</v>
      </c>
      <c r="F90" s="122" t="s">
        <v>694</v>
      </c>
      <c r="G90" s="122"/>
      <c r="H90" s="122" t="s">
        <v>688</v>
      </c>
    </row>
    <row r="91" spans="1:8" x14ac:dyDescent="0.2">
      <c r="A91" s="123" t="s">
        <v>363</v>
      </c>
      <c r="B91" s="123" t="s">
        <v>364</v>
      </c>
      <c r="C91" s="123"/>
      <c r="D91" s="122" t="s">
        <v>284</v>
      </c>
      <c r="E91" s="122" t="s">
        <v>285</v>
      </c>
      <c r="F91" s="122" t="s">
        <v>365</v>
      </c>
      <c r="H91" s="122" t="s">
        <v>362</v>
      </c>
    </row>
    <row r="92" spans="1:8" x14ac:dyDescent="0.2">
      <c r="A92" s="123" t="s">
        <v>363</v>
      </c>
      <c r="B92" s="123" t="s">
        <v>366</v>
      </c>
      <c r="C92" s="123"/>
      <c r="D92" s="122" t="s">
        <v>367</v>
      </c>
      <c r="E92" s="122" t="s">
        <v>285</v>
      </c>
      <c r="F92" s="122" t="s">
        <v>368</v>
      </c>
      <c r="H92" s="122" t="s">
        <v>362</v>
      </c>
    </row>
    <row r="93" spans="1:8" x14ac:dyDescent="0.2">
      <c r="A93" s="122" t="s">
        <v>818</v>
      </c>
      <c r="B93" s="122" t="s">
        <v>819</v>
      </c>
      <c r="C93" s="122"/>
      <c r="D93" s="122" t="s">
        <v>820</v>
      </c>
      <c r="E93" s="122" t="s">
        <v>480</v>
      </c>
      <c r="F93" s="122" t="s">
        <v>821</v>
      </c>
      <c r="G93" s="122"/>
      <c r="H93" s="122" t="s">
        <v>817</v>
      </c>
    </row>
    <row r="94" spans="1:8" x14ac:dyDescent="0.2">
      <c r="A94" s="123" t="s">
        <v>721</v>
      </c>
      <c r="B94" s="123" t="s">
        <v>722</v>
      </c>
      <c r="C94" s="123"/>
      <c r="D94" s="122" t="s">
        <v>723</v>
      </c>
      <c r="E94" s="122" t="s">
        <v>724</v>
      </c>
      <c r="F94" s="122" t="s">
        <v>725</v>
      </c>
      <c r="H94" s="122" t="s">
        <v>720</v>
      </c>
    </row>
    <row r="95" spans="1:8" x14ac:dyDescent="0.2">
      <c r="A95" s="122" t="s">
        <v>857</v>
      </c>
      <c r="B95" s="122" t="s">
        <v>858</v>
      </c>
      <c r="C95" s="122"/>
      <c r="D95" s="122" t="s">
        <v>859</v>
      </c>
      <c r="E95" s="122" t="s">
        <v>699</v>
      </c>
      <c r="F95" s="122" t="s">
        <v>860</v>
      </c>
      <c r="G95" s="122"/>
      <c r="H95" s="122" t="s">
        <v>856</v>
      </c>
    </row>
    <row r="96" spans="1:8" x14ac:dyDescent="0.2">
      <c r="A96" s="123" t="s">
        <v>907</v>
      </c>
      <c r="B96" s="123" t="s">
        <v>908</v>
      </c>
      <c r="C96" s="123"/>
      <c r="D96" s="122" t="s">
        <v>909</v>
      </c>
      <c r="E96" s="122" t="s">
        <v>431</v>
      </c>
      <c r="F96" s="122" t="s">
        <v>910</v>
      </c>
      <c r="H96" s="122" t="s">
        <v>906</v>
      </c>
    </row>
    <row r="97" spans="1:8" x14ac:dyDescent="0.2">
      <c r="A97" s="123" t="s">
        <v>341</v>
      </c>
      <c r="B97" s="123" t="s">
        <v>342</v>
      </c>
      <c r="C97" s="123"/>
      <c r="D97" s="122" t="s">
        <v>300</v>
      </c>
      <c r="E97" s="122" t="s">
        <v>301</v>
      </c>
      <c r="F97" s="122" t="s">
        <v>343</v>
      </c>
      <c r="H97" s="122" t="s">
        <v>340</v>
      </c>
    </row>
    <row r="98" spans="1:8" x14ac:dyDescent="0.2">
      <c r="A98" s="122" t="s">
        <v>784</v>
      </c>
      <c r="B98" s="122" t="s">
        <v>785</v>
      </c>
      <c r="C98" s="122"/>
      <c r="D98" s="122" t="s">
        <v>401</v>
      </c>
      <c r="E98" s="122" t="s">
        <v>285</v>
      </c>
      <c r="F98" s="122" t="s">
        <v>402</v>
      </c>
      <c r="G98" s="122"/>
      <c r="H98" s="122" t="s">
        <v>783</v>
      </c>
    </row>
    <row r="99" spans="1:8" x14ac:dyDescent="0.2">
      <c r="A99" s="122" t="s">
        <v>990</v>
      </c>
      <c r="B99" s="122" t="s">
        <v>991</v>
      </c>
      <c r="C99" s="122"/>
      <c r="D99" s="122" t="s">
        <v>399</v>
      </c>
      <c r="E99" s="122" t="s">
        <v>285</v>
      </c>
      <c r="F99" s="122" t="s">
        <v>400</v>
      </c>
      <c r="G99" s="122"/>
      <c r="H99" s="122" t="s">
        <v>989</v>
      </c>
    </row>
    <row r="100" spans="1:8" x14ac:dyDescent="0.2">
      <c r="A100" s="123" t="s">
        <v>616</v>
      </c>
      <c r="B100" s="123" t="s">
        <v>617</v>
      </c>
      <c r="C100" s="123"/>
      <c r="D100" s="122" t="s">
        <v>284</v>
      </c>
      <c r="E100" s="122" t="s">
        <v>285</v>
      </c>
      <c r="F100" s="122" t="s">
        <v>618</v>
      </c>
      <c r="H100" s="122" t="s">
        <v>615</v>
      </c>
    </row>
    <row r="101" spans="1:8" x14ac:dyDescent="0.2">
      <c r="A101" s="122" t="s">
        <v>461</v>
      </c>
      <c r="B101" s="122" t="s">
        <v>462</v>
      </c>
      <c r="C101" s="122"/>
      <c r="D101" s="122" t="s">
        <v>424</v>
      </c>
      <c r="E101" s="122" t="s">
        <v>425</v>
      </c>
      <c r="F101" s="122" t="s">
        <v>463</v>
      </c>
      <c r="G101" s="122"/>
      <c r="H101" s="122" t="s">
        <v>460</v>
      </c>
    </row>
    <row r="102" spans="1:8" x14ac:dyDescent="0.2">
      <c r="A102" s="122" t="s">
        <v>574</v>
      </c>
      <c r="B102" s="122" t="s">
        <v>575</v>
      </c>
      <c r="C102" s="122"/>
      <c r="D102" s="122" t="s">
        <v>393</v>
      </c>
      <c r="E102" s="122" t="s">
        <v>285</v>
      </c>
      <c r="F102" s="122" t="s">
        <v>394</v>
      </c>
      <c r="G102" s="122" t="s">
        <v>576</v>
      </c>
      <c r="H102" s="122" t="s">
        <v>573</v>
      </c>
    </row>
    <row r="103" spans="1:8" x14ac:dyDescent="0.2">
      <c r="A103" s="123" t="s">
        <v>484</v>
      </c>
      <c r="B103" s="123" t="s">
        <v>485</v>
      </c>
      <c r="C103" s="123"/>
      <c r="D103" s="122" t="s">
        <v>452</v>
      </c>
      <c r="E103" s="122" t="s">
        <v>294</v>
      </c>
      <c r="F103" s="122" t="s">
        <v>486</v>
      </c>
      <c r="H103" s="122" t="s">
        <v>483</v>
      </c>
    </row>
    <row r="104" spans="1:8" x14ac:dyDescent="0.2">
      <c r="A104" s="122" t="s">
        <v>871</v>
      </c>
      <c r="B104" s="122" t="s">
        <v>872</v>
      </c>
      <c r="C104" s="122"/>
      <c r="D104" s="122" t="s">
        <v>873</v>
      </c>
      <c r="E104" s="122" t="s">
        <v>874</v>
      </c>
      <c r="F104" s="122" t="s">
        <v>875</v>
      </c>
      <c r="G104" s="122"/>
      <c r="H104" s="122" t="s">
        <v>870</v>
      </c>
    </row>
    <row r="105" spans="1:8" x14ac:dyDescent="0.2">
      <c r="A105" s="122" t="s">
        <v>853</v>
      </c>
      <c r="B105" s="122" t="s">
        <v>854</v>
      </c>
      <c r="C105" s="122"/>
      <c r="D105" s="122" t="s">
        <v>424</v>
      </c>
      <c r="E105" s="122" t="s">
        <v>425</v>
      </c>
      <c r="F105" s="122" t="s">
        <v>855</v>
      </c>
      <c r="G105" s="122"/>
      <c r="H105" s="122" t="s">
        <v>852</v>
      </c>
    </row>
    <row r="106" spans="1:8" x14ac:dyDescent="0.2">
      <c r="A106" s="123" t="s">
        <v>882</v>
      </c>
      <c r="B106" s="123" t="s">
        <v>883</v>
      </c>
      <c r="C106" s="123"/>
      <c r="D106" s="122" t="s">
        <v>884</v>
      </c>
      <c r="E106" s="122" t="s">
        <v>425</v>
      </c>
      <c r="F106" s="122" t="s">
        <v>885</v>
      </c>
      <c r="H106" s="122" t="s">
        <v>881</v>
      </c>
    </row>
    <row r="107" spans="1:8" x14ac:dyDescent="0.2">
      <c r="A107" s="123" t="s">
        <v>773</v>
      </c>
      <c r="B107" s="123" t="s">
        <v>774</v>
      </c>
      <c r="C107" s="123"/>
      <c r="D107" s="122" t="s">
        <v>775</v>
      </c>
      <c r="E107" s="122" t="s">
        <v>776</v>
      </c>
      <c r="F107" s="122" t="s">
        <v>777</v>
      </c>
      <c r="H107" s="122" t="s">
        <v>772</v>
      </c>
    </row>
    <row r="108" spans="1:8" x14ac:dyDescent="0.2">
      <c r="A108" s="123" t="s">
        <v>787</v>
      </c>
      <c r="B108" s="123" t="s">
        <v>788</v>
      </c>
      <c r="C108" s="123"/>
      <c r="D108" s="122" t="s">
        <v>789</v>
      </c>
      <c r="E108" s="122" t="s">
        <v>285</v>
      </c>
      <c r="F108" s="122" t="s">
        <v>790</v>
      </c>
      <c r="H108" s="122" t="s">
        <v>786</v>
      </c>
    </row>
    <row r="109" spans="1:8" x14ac:dyDescent="0.2">
      <c r="A109" s="123" t="s">
        <v>753</v>
      </c>
      <c r="B109" s="123" t="s">
        <v>754</v>
      </c>
      <c r="C109" s="123"/>
      <c r="D109" s="122" t="s">
        <v>755</v>
      </c>
      <c r="E109" s="122" t="s">
        <v>756</v>
      </c>
      <c r="F109" s="122" t="s">
        <v>757</v>
      </c>
      <c r="H109" s="122" t="s">
        <v>752</v>
      </c>
    </row>
    <row r="110" spans="1:8" x14ac:dyDescent="0.2">
      <c r="A110" s="123" t="s">
        <v>973</v>
      </c>
      <c r="B110" s="123" t="s">
        <v>974</v>
      </c>
      <c r="C110" s="123"/>
      <c r="D110" s="122" t="s">
        <v>436</v>
      </c>
      <c r="E110" s="122" t="s">
        <v>437</v>
      </c>
      <c r="F110" s="122" t="s">
        <v>517</v>
      </c>
      <c r="H110" s="122" t="s">
        <v>972</v>
      </c>
    </row>
    <row r="111" spans="1:8" x14ac:dyDescent="0.2">
      <c r="A111" s="122" t="s">
        <v>759</v>
      </c>
      <c r="B111" s="122" t="s">
        <v>760</v>
      </c>
      <c r="C111" s="122"/>
      <c r="D111" s="122" t="s">
        <v>761</v>
      </c>
      <c r="E111" s="122" t="s">
        <v>762</v>
      </c>
      <c r="F111" s="122" t="s">
        <v>763</v>
      </c>
      <c r="G111" s="122"/>
      <c r="H111" s="122" t="s">
        <v>758</v>
      </c>
    </row>
    <row r="112" spans="1:8" x14ac:dyDescent="0.2">
      <c r="A112" s="123" t="s">
        <v>385</v>
      </c>
      <c r="B112" s="123" t="s">
        <v>386</v>
      </c>
      <c r="C112" s="123"/>
      <c r="D112" s="122" t="s">
        <v>333</v>
      </c>
      <c r="E112" s="122" t="s">
        <v>301</v>
      </c>
      <c r="F112" s="122" t="s">
        <v>387</v>
      </c>
      <c r="H112" s="122" t="s">
        <v>384</v>
      </c>
    </row>
    <row r="113" spans="1:8" x14ac:dyDescent="0.2">
      <c r="A113" s="122" t="s">
        <v>389</v>
      </c>
      <c r="B113" s="122" t="s">
        <v>390</v>
      </c>
      <c r="C113" s="122"/>
      <c r="D113" s="122" t="s">
        <v>391</v>
      </c>
      <c r="E113" s="122" t="s">
        <v>301</v>
      </c>
      <c r="F113" s="122" t="s">
        <v>392</v>
      </c>
      <c r="G113" s="122"/>
      <c r="H113" s="122" t="s">
        <v>388</v>
      </c>
    </row>
    <row r="114" spans="1:8" x14ac:dyDescent="0.2">
      <c r="A114" s="123" t="s">
        <v>582</v>
      </c>
      <c r="B114" s="123" t="s">
        <v>583</v>
      </c>
      <c r="C114" s="123"/>
      <c r="D114" s="122" t="s">
        <v>295</v>
      </c>
      <c r="E114" s="122" t="s">
        <v>285</v>
      </c>
      <c r="F114" s="122" t="s">
        <v>296</v>
      </c>
      <c r="H114" s="122" t="s">
        <v>581</v>
      </c>
    </row>
    <row r="115" spans="1:8" x14ac:dyDescent="0.2">
      <c r="A115" s="122" t="s">
        <v>823</v>
      </c>
      <c r="B115" s="122" t="s">
        <v>824</v>
      </c>
      <c r="C115" s="122"/>
      <c r="D115" s="122" t="s">
        <v>825</v>
      </c>
      <c r="E115" s="122" t="s">
        <v>826</v>
      </c>
      <c r="F115" s="122" t="s">
        <v>827</v>
      </c>
      <c r="G115" s="122"/>
      <c r="H115" s="122" t="s">
        <v>822</v>
      </c>
    </row>
    <row r="116" spans="1:8" x14ac:dyDescent="0.2">
      <c r="A116" s="122" t="s">
        <v>594</v>
      </c>
      <c r="B116" s="122" t="s">
        <v>595</v>
      </c>
      <c r="C116" s="122"/>
      <c r="D116" s="122" t="s">
        <v>284</v>
      </c>
      <c r="E116" s="122" t="s">
        <v>285</v>
      </c>
      <c r="F116" s="122" t="s">
        <v>596</v>
      </c>
      <c r="G116" s="122" t="s">
        <v>597</v>
      </c>
      <c r="H116" s="122" t="s">
        <v>593</v>
      </c>
    </row>
    <row r="117" spans="1:8" x14ac:dyDescent="0.2">
      <c r="A117" s="123" t="s">
        <v>829</v>
      </c>
      <c r="B117" s="123" t="s">
        <v>830</v>
      </c>
      <c r="C117" s="123"/>
      <c r="D117" s="122" t="s">
        <v>295</v>
      </c>
      <c r="E117" s="122" t="s">
        <v>285</v>
      </c>
      <c r="F117" s="122" t="s">
        <v>296</v>
      </c>
      <c r="H117" s="122" t="s">
        <v>828</v>
      </c>
    </row>
    <row r="118" spans="1:8" x14ac:dyDescent="0.2">
      <c r="A118" s="123" t="s">
        <v>922</v>
      </c>
      <c r="B118" s="123" t="s">
        <v>923</v>
      </c>
      <c r="C118" s="123"/>
      <c r="D118" s="122" t="s">
        <v>820</v>
      </c>
      <c r="E118" s="122" t="s">
        <v>480</v>
      </c>
      <c r="F118" s="122" t="s">
        <v>924</v>
      </c>
      <c r="H118" s="122" t="s">
        <v>921</v>
      </c>
    </row>
    <row r="119" spans="1:8" x14ac:dyDescent="0.2">
      <c r="A119" s="123" t="s">
        <v>1013</v>
      </c>
      <c r="B119" s="123" t="s">
        <v>1014</v>
      </c>
      <c r="C119" s="123"/>
      <c r="D119" s="122" t="s">
        <v>401</v>
      </c>
      <c r="E119" s="122" t="s">
        <v>285</v>
      </c>
      <c r="F119" s="122" t="s">
        <v>402</v>
      </c>
      <c r="H119" s="122" t="s">
        <v>1012</v>
      </c>
    </row>
    <row r="120" spans="1:8" x14ac:dyDescent="0.2">
      <c r="A120" s="123" t="s">
        <v>578</v>
      </c>
      <c r="B120" s="123" t="s">
        <v>579</v>
      </c>
      <c r="C120" s="123"/>
      <c r="D120" s="122" t="s">
        <v>284</v>
      </c>
      <c r="E120" s="122" t="s">
        <v>285</v>
      </c>
      <c r="F120" s="122" t="s">
        <v>580</v>
      </c>
      <c r="H120" s="122" t="s">
        <v>577</v>
      </c>
    </row>
    <row r="121" spans="1:8" x14ac:dyDescent="0.2">
      <c r="A121" s="122" t="s">
        <v>628</v>
      </c>
      <c r="B121" s="122" t="s">
        <v>629</v>
      </c>
      <c r="C121" s="122"/>
      <c r="D121" s="122" t="s">
        <v>284</v>
      </c>
      <c r="E121" s="122" t="s">
        <v>285</v>
      </c>
      <c r="F121" s="122" t="s">
        <v>630</v>
      </c>
      <c r="G121" s="122"/>
      <c r="H121" s="122" t="s">
        <v>627</v>
      </c>
    </row>
    <row r="122" spans="1:8" x14ac:dyDescent="0.2">
      <c r="A122" s="122" t="s">
        <v>952</v>
      </c>
      <c r="B122" s="122" t="s">
        <v>953</v>
      </c>
      <c r="C122" s="122"/>
      <c r="D122" s="122" t="s">
        <v>954</v>
      </c>
      <c r="E122" s="122" t="s">
        <v>845</v>
      </c>
      <c r="F122" s="122" t="s">
        <v>955</v>
      </c>
      <c r="G122" s="122"/>
      <c r="H122" s="122" t="s">
        <v>951</v>
      </c>
    </row>
    <row r="123" spans="1:8" x14ac:dyDescent="0.2">
      <c r="A123" s="122" t="s">
        <v>515</v>
      </c>
      <c r="B123" s="122" t="s">
        <v>516</v>
      </c>
      <c r="C123" s="122"/>
      <c r="D123" s="122" t="s">
        <v>436</v>
      </c>
      <c r="E123" s="122" t="s">
        <v>437</v>
      </c>
      <c r="F123" s="122" t="s">
        <v>517</v>
      </c>
      <c r="G123" s="122"/>
      <c r="H123" s="122" t="s">
        <v>514</v>
      </c>
    </row>
    <row r="124" spans="1:8" x14ac:dyDescent="0.2">
      <c r="A124" s="122" t="s">
        <v>696</v>
      </c>
      <c r="B124" s="122" t="s">
        <v>697</v>
      </c>
      <c r="C124" s="122"/>
      <c r="D124" s="122" t="s">
        <v>698</v>
      </c>
      <c r="E124" s="122" t="s">
        <v>699</v>
      </c>
      <c r="F124" s="122" t="s">
        <v>700</v>
      </c>
      <c r="G124" s="122"/>
      <c r="H124" s="122" t="s">
        <v>695</v>
      </c>
    </row>
    <row r="125" spans="1:8" x14ac:dyDescent="0.2">
      <c r="A125" s="122" t="s">
        <v>524</v>
      </c>
      <c r="B125" s="122" t="s">
        <v>525</v>
      </c>
      <c r="C125" s="122"/>
      <c r="D125" s="122" t="s">
        <v>526</v>
      </c>
      <c r="E125" s="122" t="s">
        <v>527</v>
      </c>
      <c r="F125" s="122" t="s">
        <v>528</v>
      </c>
      <c r="G125" s="122"/>
      <c r="H125" s="122" t="s">
        <v>523</v>
      </c>
    </row>
    <row r="126" spans="1:8" x14ac:dyDescent="0.2">
      <c r="A126" s="123" t="s">
        <v>969</v>
      </c>
      <c r="B126" s="123" t="s">
        <v>970</v>
      </c>
      <c r="C126" s="123"/>
      <c r="D126" s="122" t="s">
        <v>820</v>
      </c>
      <c r="E126" s="122" t="s">
        <v>480</v>
      </c>
      <c r="F126" s="122" t="s">
        <v>971</v>
      </c>
      <c r="H126" s="122" t="s">
        <v>968</v>
      </c>
    </row>
    <row r="127" spans="1:8" x14ac:dyDescent="0.2">
      <c r="A127" s="122" t="s">
        <v>570</v>
      </c>
      <c r="B127" s="122" t="s">
        <v>571</v>
      </c>
      <c r="C127" s="122"/>
      <c r="D127" s="122" t="s">
        <v>284</v>
      </c>
      <c r="E127" s="122" t="s">
        <v>285</v>
      </c>
      <c r="F127" s="122" t="s">
        <v>286</v>
      </c>
      <c r="G127" s="122" t="s">
        <v>572</v>
      </c>
      <c r="H127" s="122" t="s">
        <v>569</v>
      </c>
    </row>
    <row r="128" spans="1:8" x14ac:dyDescent="0.2">
      <c r="A128" s="123" t="s">
        <v>940</v>
      </c>
      <c r="B128" s="123" t="s">
        <v>941</v>
      </c>
      <c r="C128" s="123"/>
      <c r="D128" s="122" t="s">
        <v>399</v>
      </c>
      <c r="E128" s="122" t="s">
        <v>285</v>
      </c>
      <c r="F128" s="122" t="s">
        <v>400</v>
      </c>
      <c r="H128" s="122" t="s">
        <v>939</v>
      </c>
    </row>
    <row r="129" spans="1:8" x14ac:dyDescent="0.2">
      <c r="A129" s="122" t="s">
        <v>900</v>
      </c>
      <c r="B129" s="122" t="s">
        <v>901</v>
      </c>
      <c r="C129" s="122"/>
      <c r="D129" s="122" t="s">
        <v>295</v>
      </c>
      <c r="E129" s="122" t="s">
        <v>285</v>
      </c>
      <c r="F129" s="122" t="s">
        <v>296</v>
      </c>
      <c r="G129" s="122"/>
      <c r="H129" s="122" t="s">
        <v>899</v>
      </c>
    </row>
    <row r="130" spans="1:8" x14ac:dyDescent="0.2">
      <c r="A130" s="122" t="s">
        <v>836</v>
      </c>
      <c r="B130" s="122" t="s">
        <v>837</v>
      </c>
      <c r="C130" s="122"/>
      <c r="D130" s="122" t="s">
        <v>838</v>
      </c>
      <c r="E130" s="122" t="s">
        <v>839</v>
      </c>
      <c r="F130" s="122" t="s">
        <v>840</v>
      </c>
      <c r="G130" s="122"/>
      <c r="H130" s="122" t="s">
        <v>835</v>
      </c>
    </row>
    <row r="131" spans="1:8" x14ac:dyDescent="0.2">
      <c r="A131" s="122" t="s">
        <v>739</v>
      </c>
      <c r="B131" s="122" t="s">
        <v>740</v>
      </c>
      <c r="C131" s="122"/>
      <c r="D131" s="122" t="s">
        <v>741</v>
      </c>
      <c r="E131" s="122" t="s">
        <v>294</v>
      </c>
      <c r="F131" s="122" t="s">
        <v>742</v>
      </c>
      <c r="G131" s="122"/>
      <c r="H131" s="122" t="s">
        <v>738</v>
      </c>
    </row>
    <row r="132" spans="1:8" x14ac:dyDescent="0.2">
      <c r="A132" s="122" t="s">
        <v>807</v>
      </c>
      <c r="B132" s="122" t="s">
        <v>808</v>
      </c>
      <c r="C132" s="122"/>
      <c r="D132" s="122" t="s">
        <v>809</v>
      </c>
      <c r="E132" s="122" t="s">
        <v>527</v>
      </c>
      <c r="F132" s="122" t="s">
        <v>810</v>
      </c>
      <c r="G132" s="122"/>
      <c r="H132" s="122" t="s">
        <v>806</v>
      </c>
    </row>
    <row r="133" spans="1:8" x14ac:dyDescent="0.2">
      <c r="A133" s="122" t="s">
        <v>748</v>
      </c>
      <c r="B133" s="122" t="s">
        <v>749</v>
      </c>
      <c r="C133" s="122"/>
      <c r="D133" s="122" t="s">
        <v>750</v>
      </c>
      <c r="E133" s="122" t="s">
        <v>359</v>
      </c>
      <c r="F133" s="122" t="s">
        <v>751</v>
      </c>
      <c r="G133" s="122"/>
      <c r="H133" s="122" t="s">
        <v>747</v>
      </c>
    </row>
    <row r="134" spans="1:8" x14ac:dyDescent="0.2">
      <c r="A134" s="123" t="s">
        <v>961</v>
      </c>
      <c r="B134" s="123" t="s">
        <v>962</v>
      </c>
      <c r="C134" s="123"/>
      <c r="D134" s="122" t="s">
        <v>284</v>
      </c>
      <c r="E134" s="122" t="s">
        <v>285</v>
      </c>
      <c r="F134" s="122" t="s">
        <v>397</v>
      </c>
      <c r="H134" s="122" t="s">
        <v>960</v>
      </c>
    </row>
    <row r="135" spans="1:8" x14ac:dyDescent="0.2">
      <c r="A135" s="123" t="s">
        <v>530</v>
      </c>
      <c r="B135" s="123" t="s">
        <v>531</v>
      </c>
      <c r="C135" s="123"/>
      <c r="D135" s="122" t="s">
        <v>532</v>
      </c>
      <c r="E135" s="122" t="s">
        <v>527</v>
      </c>
      <c r="F135" s="122" t="s">
        <v>533</v>
      </c>
      <c r="H135" s="122" t="s">
        <v>529</v>
      </c>
    </row>
    <row r="136" spans="1:8" x14ac:dyDescent="0.2">
      <c r="A136" s="123" t="s">
        <v>590</v>
      </c>
      <c r="B136" s="123" t="s">
        <v>591</v>
      </c>
      <c r="C136" s="123"/>
      <c r="D136" s="122" t="s">
        <v>284</v>
      </c>
      <c r="E136" s="122" t="s">
        <v>285</v>
      </c>
      <c r="F136" s="122" t="s">
        <v>592</v>
      </c>
      <c r="H136" s="122" t="s">
        <v>589</v>
      </c>
    </row>
    <row r="137" spans="1:8" x14ac:dyDescent="0.2">
      <c r="A137" s="122" t="s">
        <v>654</v>
      </c>
      <c r="B137" s="122" t="s">
        <v>655</v>
      </c>
      <c r="C137" s="122" t="s">
        <v>656</v>
      </c>
      <c r="D137" s="122" t="s">
        <v>284</v>
      </c>
      <c r="E137" s="122" t="s">
        <v>285</v>
      </c>
      <c r="F137" s="122" t="s">
        <v>657</v>
      </c>
      <c r="G137" s="122" t="s">
        <v>658</v>
      </c>
      <c r="H137" s="122" t="s">
        <v>653</v>
      </c>
    </row>
    <row r="138" spans="1:8" x14ac:dyDescent="0.2">
      <c r="A138" s="122" t="s">
        <v>665</v>
      </c>
      <c r="B138" s="122" t="s">
        <v>666</v>
      </c>
      <c r="C138" s="122" t="s">
        <v>667</v>
      </c>
      <c r="D138" s="122" t="s">
        <v>668</v>
      </c>
      <c r="E138" s="122" t="s">
        <v>301</v>
      </c>
      <c r="F138" s="122" t="s">
        <v>669</v>
      </c>
      <c r="G138" s="122"/>
      <c r="H138" s="122" t="s">
        <v>664</v>
      </c>
    </row>
    <row r="139" spans="1:8" x14ac:dyDescent="0.2">
      <c r="A139" s="122" t="s">
        <v>326</v>
      </c>
      <c r="B139" s="122" t="s">
        <v>327</v>
      </c>
      <c r="C139" s="122"/>
      <c r="D139" s="122" t="s">
        <v>313</v>
      </c>
      <c r="E139" s="122" t="s">
        <v>292</v>
      </c>
      <c r="F139" s="122" t="s">
        <v>324</v>
      </c>
      <c r="G139" s="122" t="s">
        <v>328</v>
      </c>
      <c r="H139" s="122" t="s">
        <v>325</v>
      </c>
    </row>
    <row r="140" spans="1:8" x14ac:dyDescent="0.2">
      <c r="A140" s="122" t="s">
        <v>964</v>
      </c>
      <c r="B140" s="122" t="s">
        <v>965</v>
      </c>
      <c r="C140" s="122"/>
      <c r="D140" s="122" t="s">
        <v>966</v>
      </c>
      <c r="E140" s="122" t="s">
        <v>443</v>
      </c>
      <c r="F140" s="122" t="s">
        <v>967</v>
      </c>
      <c r="G140" s="122"/>
      <c r="H140" s="122" t="s">
        <v>963</v>
      </c>
    </row>
    <row r="141" spans="1:8" x14ac:dyDescent="0.2">
      <c r="A141" s="122" t="s">
        <v>765</v>
      </c>
      <c r="B141" s="122" t="s">
        <v>766</v>
      </c>
      <c r="C141" s="122"/>
      <c r="D141" s="122" t="s">
        <v>306</v>
      </c>
      <c r="E141" s="122" t="s">
        <v>307</v>
      </c>
      <c r="F141" s="122" t="s">
        <v>767</v>
      </c>
      <c r="G141" s="122"/>
      <c r="H141" s="122" t="s">
        <v>764</v>
      </c>
    </row>
    <row r="142" spans="1:8" x14ac:dyDescent="0.2">
      <c r="A142" s="123" t="s">
        <v>650</v>
      </c>
      <c r="B142" s="123" t="s">
        <v>651</v>
      </c>
      <c r="C142" s="123"/>
      <c r="D142" s="122" t="s">
        <v>284</v>
      </c>
      <c r="E142" s="122" t="s">
        <v>285</v>
      </c>
      <c r="F142" s="122" t="s">
        <v>652</v>
      </c>
      <c r="H142" s="122" t="s">
        <v>649</v>
      </c>
    </row>
    <row r="143" spans="1:8" x14ac:dyDescent="0.2">
      <c r="A143" s="123" t="s">
        <v>535</v>
      </c>
      <c r="B143" s="123" t="s">
        <v>536</v>
      </c>
      <c r="C143" s="123"/>
      <c r="D143" s="122" t="s">
        <v>284</v>
      </c>
      <c r="E143" s="122" t="s">
        <v>285</v>
      </c>
      <c r="F143" s="122" t="s">
        <v>286</v>
      </c>
      <c r="H143" s="122" t="s">
        <v>534</v>
      </c>
    </row>
    <row r="144" spans="1:8" x14ac:dyDescent="0.2">
      <c r="A144" s="123" t="s">
        <v>632</v>
      </c>
      <c r="B144" s="123" t="s">
        <v>633</v>
      </c>
      <c r="C144" s="123" t="s">
        <v>634</v>
      </c>
      <c r="D144" s="122" t="s">
        <v>606</v>
      </c>
      <c r="E144" s="122" t="s">
        <v>285</v>
      </c>
      <c r="F144" s="122" t="s">
        <v>607</v>
      </c>
      <c r="H144" s="122" t="s">
        <v>631</v>
      </c>
    </row>
    <row r="145" spans="1:8" x14ac:dyDescent="0.2">
      <c r="A145" s="122" t="s">
        <v>647</v>
      </c>
      <c r="B145" s="122" t="s">
        <v>604</v>
      </c>
      <c r="C145" s="122"/>
      <c r="D145" s="122" t="s">
        <v>606</v>
      </c>
      <c r="E145" s="122" t="s">
        <v>285</v>
      </c>
      <c r="F145" s="122" t="s">
        <v>607</v>
      </c>
      <c r="G145" s="122" t="s">
        <v>648</v>
      </c>
      <c r="H145" s="122" t="s">
        <v>646</v>
      </c>
    </row>
    <row r="146" spans="1:8" x14ac:dyDescent="0.2">
      <c r="A146" s="122" t="s">
        <v>603</v>
      </c>
      <c r="B146" s="122" t="s">
        <v>604</v>
      </c>
      <c r="C146" s="122" t="s">
        <v>605</v>
      </c>
      <c r="D146" s="122" t="s">
        <v>606</v>
      </c>
      <c r="E146" s="122" t="s">
        <v>285</v>
      </c>
      <c r="F146" s="122" t="s">
        <v>607</v>
      </c>
      <c r="G146" s="122" t="s">
        <v>608</v>
      </c>
      <c r="H146" s="122" t="s">
        <v>602</v>
      </c>
    </row>
    <row r="147" spans="1:8" x14ac:dyDescent="0.2">
      <c r="A147" s="122" t="s">
        <v>538</v>
      </c>
      <c r="B147" s="122" t="s">
        <v>539</v>
      </c>
      <c r="C147" s="122"/>
      <c r="D147" s="122" t="s">
        <v>284</v>
      </c>
      <c r="E147" s="122" t="s">
        <v>285</v>
      </c>
      <c r="F147" s="122" t="s">
        <v>397</v>
      </c>
      <c r="G147" s="122"/>
      <c r="H147" s="122" t="s">
        <v>537</v>
      </c>
    </row>
    <row r="148" spans="1:8" x14ac:dyDescent="0.2">
      <c r="A148" s="123" t="s">
        <v>926</v>
      </c>
      <c r="B148" s="123" t="s">
        <v>927</v>
      </c>
      <c r="C148" s="123"/>
      <c r="D148" s="122" t="s">
        <v>750</v>
      </c>
      <c r="E148" s="122" t="s">
        <v>359</v>
      </c>
      <c r="F148" s="122" t="s">
        <v>928</v>
      </c>
      <c r="H148" s="122" t="s">
        <v>925</v>
      </c>
    </row>
    <row r="149" spans="1:8" x14ac:dyDescent="0.2">
      <c r="A149" s="122" t="s">
        <v>671</v>
      </c>
      <c r="B149" s="122" t="s">
        <v>672</v>
      </c>
      <c r="C149" s="122"/>
      <c r="D149" s="122" t="s">
        <v>673</v>
      </c>
      <c r="E149" s="122" t="s">
        <v>674</v>
      </c>
      <c r="F149" s="122" t="s">
        <v>675</v>
      </c>
      <c r="G149" s="122"/>
      <c r="H149" s="122" t="s">
        <v>670</v>
      </c>
    </row>
    <row r="150" spans="1:8" x14ac:dyDescent="0.2">
      <c r="A150" s="122" t="s">
        <v>639</v>
      </c>
      <c r="B150" s="122" t="s">
        <v>640</v>
      </c>
      <c r="C150" s="122"/>
      <c r="D150" s="122" t="s">
        <v>284</v>
      </c>
      <c r="E150" s="122" t="s">
        <v>285</v>
      </c>
      <c r="F150" s="122" t="s">
        <v>618</v>
      </c>
      <c r="G150" s="122" t="s">
        <v>641</v>
      </c>
      <c r="H150" s="122" t="s">
        <v>638</v>
      </c>
    </row>
    <row r="151" spans="1:8" x14ac:dyDescent="0.2">
      <c r="A151" s="122" t="s">
        <v>541</v>
      </c>
      <c r="B151" s="122" t="s">
        <v>542</v>
      </c>
      <c r="C151" s="122"/>
      <c r="D151" s="122" t="s">
        <v>401</v>
      </c>
      <c r="E151" s="122" t="s">
        <v>285</v>
      </c>
      <c r="F151" s="122" t="s">
        <v>402</v>
      </c>
      <c r="G151" s="122" t="s">
        <v>543</v>
      </c>
      <c r="H151" s="122" t="s">
        <v>540</v>
      </c>
    </row>
    <row r="152" spans="1:8" x14ac:dyDescent="0.2">
      <c r="A152" s="123" t="s">
        <v>599</v>
      </c>
      <c r="B152" s="123" t="s">
        <v>600</v>
      </c>
      <c r="C152" s="123"/>
      <c r="D152" s="122" t="s">
        <v>284</v>
      </c>
      <c r="E152" s="122" t="s">
        <v>285</v>
      </c>
      <c r="F152" s="122" t="s">
        <v>601</v>
      </c>
      <c r="H152" s="122" t="s">
        <v>598</v>
      </c>
    </row>
    <row r="153" spans="1:8" x14ac:dyDescent="0.2">
      <c r="A153" s="122" t="s">
        <v>636</v>
      </c>
      <c r="B153" s="122" t="s">
        <v>634</v>
      </c>
      <c r="C153" s="122"/>
      <c r="D153" s="122" t="s">
        <v>606</v>
      </c>
      <c r="E153" s="122" t="s">
        <v>285</v>
      </c>
      <c r="F153" s="122" t="s">
        <v>637</v>
      </c>
      <c r="G153" s="122"/>
      <c r="H153" s="122" t="s">
        <v>635</v>
      </c>
    </row>
    <row r="154" spans="1:8" x14ac:dyDescent="0.2">
      <c r="A154" s="123" t="s">
        <v>331</v>
      </c>
      <c r="B154" s="123" t="s">
        <v>332</v>
      </c>
      <c r="C154" s="123"/>
      <c r="D154" s="122" t="s">
        <v>333</v>
      </c>
      <c r="E154" s="122" t="s">
        <v>301</v>
      </c>
      <c r="F154" s="122" t="s">
        <v>334</v>
      </c>
      <c r="H154" s="122" t="s">
        <v>330</v>
      </c>
    </row>
    <row r="155" spans="1:8" x14ac:dyDescent="0.2">
      <c r="A155" s="123" t="s">
        <v>947</v>
      </c>
      <c r="B155" s="123" t="s">
        <v>948</v>
      </c>
      <c r="C155" s="123"/>
      <c r="D155" s="122" t="s">
        <v>949</v>
      </c>
      <c r="E155" s="122" t="s">
        <v>776</v>
      </c>
      <c r="F155" s="122" t="s">
        <v>950</v>
      </c>
      <c r="H155" s="122" t="s">
        <v>946</v>
      </c>
    </row>
  </sheetData>
  <sheetProtection sheet="1" objects="1" scenarios="1" selectLockedCells="1" selectUnlockedCells="1"/>
  <sortState ref="A2:H1002">
    <sortCondition ref="A2:A10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workbookViewId="0"/>
  </sheetViews>
  <sheetFormatPr defaultRowHeight="12.75" x14ac:dyDescent="0.2"/>
  <cols>
    <col min="1" max="1" width="43.7109375" bestFit="1" customWidth="1"/>
    <col min="2" max="2" width="6" bestFit="1" customWidth="1"/>
    <col min="3" max="3" width="9.85546875" bestFit="1" customWidth="1"/>
    <col min="4" max="4" width="5.28515625" bestFit="1" customWidth="1"/>
  </cols>
  <sheetData>
    <row r="1" spans="1:4" x14ac:dyDescent="0.2">
      <c r="A1" t="s">
        <v>95</v>
      </c>
      <c r="B1" t="s">
        <v>59</v>
      </c>
      <c r="C1" t="s">
        <v>96</v>
      </c>
      <c r="D1" t="s">
        <v>78</v>
      </c>
    </row>
    <row r="2" spans="1:4" ht="15" x14ac:dyDescent="0.25">
      <c r="A2" s="116" t="s">
        <v>108</v>
      </c>
      <c r="B2" s="119">
        <v>4611</v>
      </c>
      <c r="C2" s="119">
        <v>1000</v>
      </c>
      <c r="D2" s="119">
        <v>1080</v>
      </c>
    </row>
    <row r="3" spans="1:4" ht="15" x14ac:dyDescent="0.25">
      <c r="A3" s="116" t="s">
        <v>105</v>
      </c>
      <c r="B3" s="119">
        <v>4611</v>
      </c>
      <c r="C3" s="119">
        <v>1000</v>
      </c>
      <c r="D3" s="119">
        <v>1010</v>
      </c>
    </row>
    <row r="4" spans="1:4" ht="15" x14ac:dyDescent="0.25">
      <c r="A4" s="116" t="s">
        <v>246</v>
      </c>
      <c r="B4" s="119">
        <v>4612</v>
      </c>
      <c r="C4" s="119">
        <v>2800</v>
      </c>
      <c r="D4" s="119">
        <v>4995</v>
      </c>
    </row>
    <row r="5" spans="1:4" ht="15" x14ac:dyDescent="0.25">
      <c r="A5" s="116" t="s">
        <v>139</v>
      </c>
      <c r="B5" s="119">
        <v>4611</v>
      </c>
      <c r="C5" s="119">
        <v>1000</v>
      </c>
      <c r="D5" s="119">
        <v>3400</v>
      </c>
    </row>
    <row r="6" spans="1:4" ht="15" x14ac:dyDescent="0.25">
      <c r="A6" s="116" t="s">
        <v>155</v>
      </c>
      <c r="B6" s="119">
        <v>4611</v>
      </c>
      <c r="C6" s="119">
        <v>1000</v>
      </c>
      <c r="D6" s="119">
        <v>6050</v>
      </c>
    </row>
    <row r="7" spans="1:4" ht="15" x14ac:dyDescent="0.25">
      <c r="A7" s="116" t="s">
        <v>203</v>
      </c>
      <c r="B7" s="119">
        <v>4611</v>
      </c>
      <c r="C7" s="119">
        <v>1343</v>
      </c>
      <c r="D7" s="119">
        <v>3400</v>
      </c>
    </row>
    <row r="8" spans="1:4" ht="15" x14ac:dyDescent="0.25">
      <c r="A8" s="116" t="s">
        <v>178</v>
      </c>
      <c r="B8" s="119">
        <v>4611</v>
      </c>
      <c r="C8" s="119">
        <v>1121</v>
      </c>
      <c r="D8" s="119">
        <v>1210</v>
      </c>
    </row>
    <row r="9" spans="1:4" ht="15" x14ac:dyDescent="0.25">
      <c r="A9" s="116" t="s">
        <v>109</v>
      </c>
      <c r="B9" s="119">
        <v>4611</v>
      </c>
      <c r="C9" s="119">
        <v>1000</v>
      </c>
      <c r="D9" s="119">
        <v>1215</v>
      </c>
    </row>
    <row r="10" spans="1:4" ht="15" x14ac:dyDescent="0.25">
      <c r="A10" s="116" t="s">
        <v>264</v>
      </c>
      <c r="B10" s="119">
        <v>4614</v>
      </c>
      <c r="C10" s="119">
        <v>4460</v>
      </c>
      <c r="D10" s="119">
        <v>3300</v>
      </c>
    </row>
    <row r="11" spans="1:4" ht="15" x14ac:dyDescent="0.25">
      <c r="A11" s="116" t="s">
        <v>235</v>
      </c>
      <c r="B11" s="119">
        <v>4612</v>
      </c>
      <c r="C11" s="119">
        <v>2800</v>
      </c>
      <c r="D11" s="119">
        <v>4850</v>
      </c>
    </row>
    <row r="12" spans="1:4" ht="15" x14ac:dyDescent="0.25">
      <c r="A12" s="116" t="s">
        <v>231</v>
      </c>
      <c r="B12" s="119">
        <v>4612</v>
      </c>
      <c r="C12" s="119">
        <v>2800</v>
      </c>
      <c r="D12" s="119">
        <v>4800</v>
      </c>
    </row>
    <row r="13" spans="1:4" ht="15" x14ac:dyDescent="0.25">
      <c r="A13" s="116" t="s">
        <v>182</v>
      </c>
      <c r="B13" s="119">
        <v>4611</v>
      </c>
      <c r="C13" s="119">
        <v>1126</v>
      </c>
      <c r="D13" s="119">
        <v>1260</v>
      </c>
    </row>
    <row r="14" spans="1:4" ht="15" x14ac:dyDescent="0.25">
      <c r="A14" s="116" t="s">
        <v>234</v>
      </c>
      <c r="B14" s="119">
        <v>4612</v>
      </c>
      <c r="C14" s="119">
        <v>2800</v>
      </c>
      <c r="D14" s="119">
        <v>4830</v>
      </c>
    </row>
    <row r="15" spans="1:4" ht="15" x14ac:dyDescent="0.25">
      <c r="A15" s="116" t="s">
        <v>233</v>
      </c>
      <c r="B15" s="119">
        <v>4612</v>
      </c>
      <c r="C15" s="119">
        <v>2800</v>
      </c>
      <c r="D15" s="119">
        <v>4820</v>
      </c>
    </row>
    <row r="16" spans="1:4" ht="15" x14ac:dyDescent="0.25">
      <c r="A16" s="116" t="s">
        <v>238</v>
      </c>
      <c r="B16" s="119">
        <v>4612</v>
      </c>
      <c r="C16" s="119">
        <v>2800</v>
      </c>
      <c r="D16" s="119">
        <v>4880</v>
      </c>
    </row>
    <row r="17" spans="1:4" ht="15" x14ac:dyDescent="0.25">
      <c r="A17" s="116" t="s">
        <v>114</v>
      </c>
      <c r="B17" s="119">
        <v>4611</v>
      </c>
      <c r="C17" s="119">
        <v>1000</v>
      </c>
      <c r="D17" s="119">
        <v>1410</v>
      </c>
    </row>
    <row r="18" spans="1:4" ht="15" x14ac:dyDescent="0.25">
      <c r="A18" s="116" t="s">
        <v>128</v>
      </c>
      <c r="B18" s="119">
        <v>4611</v>
      </c>
      <c r="C18" s="119">
        <v>1000</v>
      </c>
      <c r="D18" s="119">
        <v>1960</v>
      </c>
    </row>
    <row r="19" spans="1:4" ht="15" x14ac:dyDescent="0.25">
      <c r="A19" s="116" t="s">
        <v>165</v>
      </c>
      <c r="B19" s="119">
        <v>4611</v>
      </c>
      <c r="C19" s="119">
        <v>1000</v>
      </c>
      <c r="D19" s="119">
        <v>8650</v>
      </c>
    </row>
    <row r="20" spans="1:4" ht="15" x14ac:dyDescent="0.25">
      <c r="A20" s="116" t="s">
        <v>165</v>
      </c>
      <c r="B20" s="119">
        <v>4611</v>
      </c>
      <c r="C20" s="119">
        <v>1861</v>
      </c>
      <c r="D20" s="119">
        <v>8650</v>
      </c>
    </row>
    <row r="21" spans="1:4" ht="15" x14ac:dyDescent="0.25">
      <c r="A21" s="116" t="s">
        <v>228</v>
      </c>
      <c r="B21" s="119">
        <v>4612</v>
      </c>
      <c r="C21" s="119">
        <v>2511</v>
      </c>
      <c r="D21" s="119">
        <v>5110</v>
      </c>
    </row>
    <row r="22" spans="1:4" ht="15" x14ac:dyDescent="0.25">
      <c r="A22" s="116" t="s">
        <v>111</v>
      </c>
      <c r="B22" s="119">
        <v>4611</v>
      </c>
      <c r="C22" s="119">
        <v>1000</v>
      </c>
      <c r="D22" s="119">
        <v>1310</v>
      </c>
    </row>
    <row r="23" spans="1:4" ht="15" x14ac:dyDescent="0.25">
      <c r="A23" s="116" t="s">
        <v>158</v>
      </c>
      <c r="B23" s="119">
        <v>4611</v>
      </c>
      <c r="C23" s="119">
        <v>1000</v>
      </c>
      <c r="D23" s="119">
        <v>7220</v>
      </c>
    </row>
    <row r="24" spans="1:4" ht="15" x14ac:dyDescent="0.25">
      <c r="A24" s="116" t="s">
        <v>190</v>
      </c>
      <c r="B24" s="119">
        <v>4611</v>
      </c>
      <c r="C24" s="119">
        <v>1171</v>
      </c>
      <c r="D24" s="119">
        <v>1710</v>
      </c>
    </row>
    <row r="25" spans="1:4" ht="15" x14ac:dyDescent="0.25">
      <c r="A25" s="116" t="s">
        <v>248</v>
      </c>
      <c r="B25" s="119">
        <v>4613</v>
      </c>
      <c r="C25" s="119">
        <v>3875</v>
      </c>
      <c r="D25" s="119">
        <v>8750</v>
      </c>
    </row>
    <row r="26" spans="1:4" ht="15" x14ac:dyDescent="0.25">
      <c r="A26" s="116" t="s">
        <v>213</v>
      </c>
      <c r="B26" s="119">
        <v>4611</v>
      </c>
      <c r="C26" s="119">
        <v>1580</v>
      </c>
      <c r="D26" s="119">
        <v>5080</v>
      </c>
    </row>
    <row r="27" spans="1:4" ht="15" x14ac:dyDescent="0.25">
      <c r="A27" s="116" t="s">
        <v>137</v>
      </c>
      <c r="B27" s="119">
        <v>4611</v>
      </c>
      <c r="C27" s="119">
        <v>1000</v>
      </c>
      <c r="D27" s="119">
        <v>3200</v>
      </c>
    </row>
    <row r="28" spans="1:4" ht="15" x14ac:dyDescent="0.25">
      <c r="A28" s="116" t="s">
        <v>257</v>
      </c>
      <c r="B28" s="119">
        <v>4614</v>
      </c>
      <c r="C28" s="119">
        <v>4313</v>
      </c>
      <c r="D28" s="119">
        <v>3300</v>
      </c>
    </row>
    <row r="29" spans="1:4" ht="15" x14ac:dyDescent="0.25">
      <c r="A29" s="116" t="s">
        <v>261</v>
      </c>
      <c r="B29" s="119">
        <v>4614</v>
      </c>
      <c r="C29" s="119">
        <v>4322</v>
      </c>
      <c r="D29" s="119">
        <v>3300</v>
      </c>
    </row>
    <row r="30" spans="1:4" ht="15" x14ac:dyDescent="0.25">
      <c r="A30" s="116" t="s">
        <v>258</v>
      </c>
      <c r="B30" s="119">
        <v>4614</v>
      </c>
      <c r="C30" s="119">
        <v>4314</v>
      </c>
      <c r="D30" s="119">
        <v>3300</v>
      </c>
    </row>
    <row r="31" spans="1:4" ht="15" x14ac:dyDescent="0.25">
      <c r="A31" s="116" t="s">
        <v>259</v>
      </c>
      <c r="B31" s="119">
        <v>4614</v>
      </c>
      <c r="C31" s="119">
        <v>4315</v>
      </c>
      <c r="D31" s="119">
        <v>3300</v>
      </c>
    </row>
    <row r="32" spans="1:4" ht="15" x14ac:dyDescent="0.25">
      <c r="A32" s="116" t="s">
        <v>184</v>
      </c>
      <c r="B32" s="119">
        <v>4611</v>
      </c>
      <c r="C32" s="119">
        <v>1135</v>
      </c>
      <c r="D32" s="119">
        <v>1315</v>
      </c>
    </row>
    <row r="33" spans="1:4" ht="15" x14ac:dyDescent="0.25">
      <c r="A33" s="116" t="s">
        <v>239</v>
      </c>
      <c r="B33" s="119">
        <v>4612</v>
      </c>
      <c r="C33" s="119">
        <v>2800</v>
      </c>
      <c r="D33" s="119">
        <v>4890</v>
      </c>
    </row>
    <row r="34" spans="1:4" ht="15" x14ac:dyDescent="0.25">
      <c r="A34" s="116" t="s">
        <v>115</v>
      </c>
      <c r="B34" s="119">
        <v>4611</v>
      </c>
      <c r="C34" s="119">
        <v>1000</v>
      </c>
      <c r="D34" s="119">
        <v>1420</v>
      </c>
    </row>
    <row r="35" spans="1:4" ht="15" x14ac:dyDescent="0.25">
      <c r="A35" s="116" t="s">
        <v>194</v>
      </c>
      <c r="B35" s="119">
        <v>4611</v>
      </c>
      <c r="C35" s="119">
        <v>1183</v>
      </c>
      <c r="D35" s="119">
        <v>1830</v>
      </c>
    </row>
    <row r="36" spans="1:4" ht="15" x14ac:dyDescent="0.25">
      <c r="A36" s="116" t="s">
        <v>113</v>
      </c>
      <c r="B36" s="119">
        <v>4611</v>
      </c>
      <c r="C36" s="119">
        <v>1000</v>
      </c>
      <c r="D36" s="119">
        <v>1400</v>
      </c>
    </row>
    <row r="37" spans="1:4" ht="15" x14ac:dyDescent="0.25">
      <c r="A37" s="116" t="s">
        <v>156</v>
      </c>
      <c r="B37" s="119">
        <v>4611</v>
      </c>
      <c r="C37" s="119">
        <v>1000</v>
      </c>
      <c r="D37" s="119">
        <v>7000</v>
      </c>
    </row>
    <row r="38" spans="1:4" ht="15" x14ac:dyDescent="0.25">
      <c r="A38" s="116" t="s">
        <v>270</v>
      </c>
      <c r="B38" s="119">
        <v>8775</v>
      </c>
      <c r="C38" s="119">
        <v>5174</v>
      </c>
      <c r="D38" s="119">
        <v>3160</v>
      </c>
    </row>
    <row r="39" spans="1:4" ht="15" x14ac:dyDescent="0.25">
      <c r="A39" s="116" t="s">
        <v>262</v>
      </c>
      <c r="B39" s="119">
        <v>4614</v>
      </c>
      <c r="C39" s="119">
        <v>4330</v>
      </c>
      <c r="D39" s="119">
        <v>3300</v>
      </c>
    </row>
    <row r="40" spans="1:4" ht="15" x14ac:dyDescent="0.25">
      <c r="A40" s="116" t="s">
        <v>179</v>
      </c>
      <c r="B40" s="119">
        <v>4611</v>
      </c>
      <c r="C40" s="119">
        <v>1122</v>
      </c>
      <c r="D40" s="119">
        <v>1220</v>
      </c>
    </row>
    <row r="41" spans="1:4" ht="15" x14ac:dyDescent="0.25">
      <c r="A41" s="116" t="s">
        <v>118</v>
      </c>
      <c r="B41" s="119">
        <v>4611</v>
      </c>
      <c r="C41" s="119">
        <v>1000</v>
      </c>
      <c r="D41" s="119">
        <v>1450</v>
      </c>
    </row>
    <row r="42" spans="1:4" ht="15" x14ac:dyDescent="0.25">
      <c r="A42" s="116" t="s">
        <v>191</v>
      </c>
      <c r="B42" s="119">
        <v>4611</v>
      </c>
      <c r="C42" s="119">
        <v>1172</v>
      </c>
      <c r="D42" s="119">
        <v>1720</v>
      </c>
    </row>
    <row r="43" spans="1:4" ht="15" x14ac:dyDescent="0.25">
      <c r="A43" s="116" t="s">
        <v>177</v>
      </c>
      <c r="B43" s="119">
        <v>4611</v>
      </c>
      <c r="C43" s="119">
        <v>1119</v>
      </c>
      <c r="D43" s="119">
        <v>1190</v>
      </c>
    </row>
    <row r="44" spans="1:4" ht="15" x14ac:dyDescent="0.25">
      <c r="A44" s="116" t="s">
        <v>217</v>
      </c>
      <c r="B44" s="119">
        <v>4611</v>
      </c>
      <c r="C44" s="119">
        <v>1834</v>
      </c>
      <c r="D44" s="119">
        <v>8340</v>
      </c>
    </row>
    <row r="45" spans="1:4" ht="15" x14ac:dyDescent="0.25">
      <c r="A45" s="116" t="s">
        <v>199</v>
      </c>
      <c r="B45" s="119">
        <v>4611</v>
      </c>
      <c r="C45" s="119">
        <v>1330</v>
      </c>
      <c r="D45" s="119">
        <v>3300</v>
      </c>
    </row>
    <row r="46" spans="1:4" ht="15" x14ac:dyDescent="0.25">
      <c r="A46" s="116" t="s">
        <v>123</v>
      </c>
      <c r="B46" s="119">
        <v>4611</v>
      </c>
      <c r="C46" s="119">
        <v>1000</v>
      </c>
      <c r="D46" s="119">
        <v>1610</v>
      </c>
    </row>
    <row r="47" spans="1:4" ht="15" x14ac:dyDescent="0.25">
      <c r="A47" s="116" t="s">
        <v>138</v>
      </c>
      <c r="B47" s="119">
        <v>4611</v>
      </c>
      <c r="C47" s="119">
        <v>1000</v>
      </c>
      <c r="D47" s="119">
        <v>3330</v>
      </c>
    </row>
    <row r="48" spans="1:4" ht="15" x14ac:dyDescent="0.25">
      <c r="A48" s="116" t="s">
        <v>193</v>
      </c>
      <c r="B48" s="119">
        <v>4611</v>
      </c>
      <c r="C48" s="119">
        <v>1176</v>
      </c>
      <c r="D48" s="119">
        <v>1760</v>
      </c>
    </row>
    <row r="49" spans="1:4" ht="15" x14ac:dyDescent="0.25">
      <c r="A49" s="116" t="s">
        <v>120</v>
      </c>
      <c r="B49" s="119">
        <v>4611</v>
      </c>
      <c r="C49" s="119">
        <v>1000</v>
      </c>
      <c r="D49" s="119">
        <v>1480</v>
      </c>
    </row>
    <row r="50" spans="1:4" ht="15" x14ac:dyDescent="0.25">
      <c r="A50" s="116" t="s">
        <v>272</v>
      </c>
      <c r="B50" s="119">
        <v>8775</v>
      </c>
      <c r="C50" s="119">
        <v>5408</v>
      </c>
      <c r="D50" s="119">
        <v>1480</v>
      </c>
    </row>
    <row r="51" spans="1:4" ht="15" x14ac:dyDescent="0.25">
      <c r="A51" s="116" t="s">
        <v>223</v>
      </c>
      <c r="B51" s="119">
        <v>4612</v>
      </c>
      <c r="C51" s="119">
        <v>2372</v>
      </c>
      <c r="D51" s="119">
        <v>3720</v>
      </c>
    </row>
    <row r="52" spans="1:4" ht="15" x14ac:dyDescent="0.25">
      <c r="A52" s="116" t="s">
        <v>227</v>
      </c>
      <c r="B52" s="119">
        <v>4612</v>
      </c>
      <c r="C52" s="119">
        <v>2381</v>
      </c>
      <c r="D52" s="119">
        <v>3810</v>
      </c>
    </row>
    <row r="53" spans="1:4" ht="15" x14ac:dyDescent="0.25">
      <c r="A53" s="120" t="s">
        <v>106</v>
      </c>
      <c r="B53" s="119">
        <v>4611</v>
      </c>
      <c r="C53" s="119">
        <v>1000</v>
      </c>
      <c r="D53" s="119">
        <v>1050</v>
      </c>
    </row>
    <row r="54" spans="1:4" ht="15" x14ac:dyDescent="0.25">
      <c r="A54" s="116" t="s">
        <v>189</v>
      </c>
      <c r="B54" s="119">
        <v>4611</v>
      </c>
      <c r="C54" s="119">
        <v>1170</v>
      </c>
      <c r="D54" s="119">
        <v>1700</v>
      </c>
    </row>
    <row r="55" spans="1:4" ht="15" x14ac:dyDescent="0.25">
      <c r="A55" s="116" t="s">
        <v>112</v>
      </c>
      <c r="B55" s="119">
        <v>4611</v>
      </c>
      <c r="C55" s="119">
        <v>1000</v>
      </c>
      <c r="D55" s="119">
        <v>1320</v>
      </c>
    </row>
    <row r="56" spans="1:4" ht="15" x14ac:dyDescent="0.25">
      <c r="A56" s="116" t="s">
        <v>124</v>
      </c>
      <c r="B56" s="119">
        <v>4611</v>
      </c>
      <c r="C56" s="119">
        <v>1000</v>
      </c>
      <c r="D56" s="119">
        <v>1620</v>
      </c>
    </row>
    <row r="57" spans="1:4" ht="15" x14ac:dyDescent="0.25">
      <c r="A57" s="116" t="s">
        <v>254</v>
      </c>
      <c r="B57" s="119">
        <v>4614</v>
      </c>
      <c r="C57" s="119">
        <v>4195</v>
      </c>
      <c r="D57" s="119">
        <v>1955</v>
      </c>
    </row>
    <row r="58" spans="1:4" ht="15" x14ac:dyDescent="0.25">
      <c r="A58" s="116" t="s">
        <v>196</v>
      </c>
      <c r="B58" s="119">
        <v>4611</v>
      </c>
      <c r="C58" s="119">
        <v>1192</v>
      </c>
      <c r="D58" s="119">
        <v>1920</v>
      </c>
    </row>
    <row r="59" spans="1:4" ht="15" x14ac:dyDescent="0.25">
      <c r="A59" s="116" t="s">
        <v>180</v>
      </c>
      <c r="B59" s="119">
        <v>4611</v>
      </c>
      <c r="C59" s="119">
        <v>1123</v>
      </c>
      <c r="D59" s="119">
        <v>1230</v>
      </c>
    </row>
    <row r="60" spans="1:4" ht="15" x14ac:dyDescent="0.25">
      <c r="A60" s="116" t="s">
        <v>214</v>
      </c>
      <c r="B60" s="119">
        <v>4611</v>
      </c>
      <c r="C60" s="119">
        <v>1591</v>
      </c>
      <c r="D60" s="119">
        <v>5010</v>
      </c>
    </row>
    <row r="61" spans="1:4" ht="15" x14ac:dyDescent="0.25">
      <c r="A61" s="116" t="s">
        <v>215</v>
      </c>
      <c r="B61" s="119">
        <v>4611</v>
      </c>
      <c r="C61" s="119">
        <v>1593</v>
      </c>
      <c r="D61" s="119">
        <v>5010</v>
      </c>
    </row>
    <row r="62" spans="1:4" ht="15" x14ac:dyDescent="0.25">
      <c r="A62" s="116" t="s">
        <v>209</v>
      </c>
      <c r="B62" s="119">
        <v>4611</v>
      </c>
      <c r="C62" s="119">
        <v>1501</v>
      </c>
      <c r="D62" s="119">
        <v>5010</v>
      </c>
    </row>
    <row r="63" spans="1:4" ht="15" x14ac:dyDescent="0.25">
      <c r="A63" s="116" t="s">
        <v>230</v>
      </c>
      <c r="B63" s="119">
        <v>4612</v>
      </c>
      <c r="C63" s="119">
        <v>2580</v>
      </c>
      <c r="D63" s="119">
        <v>8360</v>
      </c>
    </row>
    <row r="64" spans="1:4" ht="15" x14ac:dyDescent="0.25">
      <c r="A64" s="116" t="s">
        <v>210</v>
      </c>
      <c r="B64" s="119">
        <v>4611</v>
      </c>
      <c r="C64" s="119">
        <v>1513</v>
      </c>
      <c r="D64" s="119">
        <v>5130</v>
      </c>
    </row>
    <row r="65" spans="1:4" ht="15" x14ac:dyDescent="0.25">
      <c r="A65" s="116" t="s">
        <v>232</v>
      </c>
      <c r="B65" s="119">
        <v>4612</v>
      </c>
      <c r="C65" s="119">
        <v>2800</v>
      </c>
      <c r="D65" s="119">
        <v>4810</v>
      </c>
    </row>
    <row r="66" spans="1:4" ht="15" x14ac:dyDescent="0.25">
      <c r="A66" s="116" t="s">
        <v>110</v>
      </c>
      <c r="B66" s="119">
        <v>4611</v>
      </c>
      <c r="C66" s="119">
        <v>1000</v>
      </c>
      <c r="D66" s="119">
        <v>1240</v>
      </c>
    </row>
    <row r="67" spans="1:4" ht="15" x14ac:dyDescent="0.25">
      <c r="A67" s="116" t="s">
        <v>142</v>
      </c>
      <c r="B67" s="119">
        <v>4611</v>
      </c>
      <c r="C67" s="119">
        <v>1000</v>
      </c>
      <c r="D67" s="119">
        <v>4030</v>
      </c>
    </row>
    <row r="68" spans="1:4" ht="15" x14ac:dyDescent="0.25">
      <c r="A68" s="116" t="s">
        <v>237</v>
      </c>
      <c r="B68" s="119">
        <v>4612</v>
      </c>
      <c r="C68" s="119">
        <v>2800</v>
      </c>
      <c r="D68" s="119">
        <v>4870</v>
      </c>
    </row>
    <row r="69" spans="1:4" ht="15" x14ac:dyDescent="0.25">
      <c r="A69" s="116" t="s">
        <v>242</v>
      </c>
      <c r="B69" s="119">
        <v>4612</v>
      </c>
      <c r="C69" s="119">
        <v>2800</v>
      </c>
      <c r="D69" s="119">
        <v>4940</v>
      </c>
    </row>
    <row r="70" spans="1:4" ht="15" x14ac:dyDescent="0.25">
      <c r="A70" s="116" t="s">
        <v>195</v>
      </c>
      <c r="B70" s="119">
        <v>4611</v>
      </c>
      <c r="C70" s="119">
        <v>1191</v>
      </c>
      <c r="D70" s="119">
        <v>1910</v>
      </c>
    </row>
    <row r="71" spans="1:4" ht="15" x14ac:dyDescent="0.25">
      <c r="A71" s="116" t="s">
        <v>174</v>
      </c>
      <c r="B71" s="119">
        <v>4611</v>
      </c>
      <c r="C71" s="119">
        <v>1115</v>
      </c>
      <c r="D71" s="119">
        <v>1150</v>
      </c>
    </row>
    <row r="72" spans="1:4" ht="15" x14ac:dyDescent="0.25">
      <c r="A72" s="116" t="s">
        <v>125</v>
      </c>
      <c r="B72" s="119">
        <v>4611</v>
      </c>
      <c r="C72" s="119">
        <v>1000</v>
      </c>
      <c r="D72" s="119">
        <v>1630</v>
      </c>
    </row>
    <row r="73" spans="1:4" ht="15" x14ac:dyDescent="0.25">
      <c r="A73" s="116" t="s">
        <v>204</v>
      </c>
      <c r="B73" s="119">
        <v>4611</v>
      </c>
      <c r="C73" s="119">
        <v>1350</v>
      </c>
      <c r="D73" s="119">
        <v>3500</v>
      </c>
    </row>
    <row r="74" spans="1:4" ht="15" x14ac:dyDescent="0.25">
      <c r="A74" s="116" t="s">
        <v>100</v>
      </c>
      <c r="B74" s="117" t="s">
        <v>98</v>
      </c>
      <c r="C74" s="118" t="s">
        <v>99</v>
      </c>
      <c r="D74" s="119">
        <v>4080</v>
      </c>
    </row>
    <row r="75" spans="1:4" ht="15" x14ac:dyDescent="0.25">
      <c r="A75" s="116" t="s">
        <v>250</v>
      </c>
      <c r="B75" s="119">
        <v>4614</v>
      </c>
      <c r="C75" s="119">
        <v>4181</v>
      </c>
      <c r="D75" s="119">
        <v>3180</v>
      </c>
    </row>
    <row r="76" spans="1:4" ht="15" x14ac:dyDescent="0.25">
      <c r="A76" s="116" t="s">
        <v>273</v>
      </c>
      <c r="B76" s="119">
        <v>8775</v>
      </c>
      <c r="C76" s="119">
        <v>5460</v>
      </c>
      <c r="D76" s="119">
        <v>8380</v>
      </c>
    </row>
    <row r="77" spans="1:4" ht="15" x14ac:dyDescent="0.25">
      <c r="A77" s="116" t="s">
        <v>121</v>
      </c>
      <c r="B77" s="119">
        <v>4611</v>
      </c>
      <c r="C77" s="119">
        <v>1000</v>
      </c>
      <c r="D77" s="119">
        <v>1510</v>
      </c>
    </row>
    <row r="78" spans="1:4" ht="15" x14ac:dyDescent="0.25">
      <c r="A78" s="116" t="s">
        <v>222</v>
      </c>
      <c r="B78" s="119">
        <v>4612</v>
      </c>
      <c r="C78" s="119">
        <v>2371</v>
      </c>
      <c r="D78" s="119">
        <v>3710</v>
      </c>
    </row>
    <row r="79" spans="1:4" ht="15" x14ac:dyDescent="0.25">
      <c r="A79" s="116" t="s">
        <v>147</v>
      </c>
      <c r="B79" s="119">
        <v>4611</v>
      </c>
      <c r="C79" s="119">
        <v>1000</v>
      </c>
      <c r="D79" s="119">
        <v>5200</v>
      </c>
    </row>
    <row r="80" spans="1:4" ht="15" x14ac:dyDescent="0.25">
      <c r="A80" s="116" t="s">
        <v>218</v>
      </c>
      <c r="B80" s="119">
        <v>4611</v>
      </c>
      <c r="C80" s="119">
        <v>1842</v>
      </c>
      <c r="D80" s="119">
        <v>8420</v>
      </c>
    </row>
    <row r="81" spans="1:4" ht="15" x14ac:dyDescent="0.25">
      <c r="A81" s="116" t="s">
        <v>140</v>
      </c>
      <c r="B81" s="119">
        <v>4611</v>
      </c>
      <c r="C81" s="119">
        <v>1000</v>
      </c>
      <c r="D81" s="119">
        <v>3580</v>
      </c>
    </row>
    <row r="82" spans="1:4" ht="15" x14ac:dyDescent="0.25">
      <c r="A82" s="116" t="s">
        <v>271</v>
      </c>
      <c r="B82" s="119">
        <v>8775</v>
      </c>
      <c r="C82" s="119">
        <v>5350</v>
      </c>
      <c r="D82" s="119">
        <v>1060</v>
      </c>
    </row>
    <row r="83" spans="1:4" ht="15" x14ac:dyDescent="0.25">
      <c r="A83" s="116" t="s">
        <v>176</v>
      </c>
      <c r="B83" s="119">
        <v>4611</v>
      </c>
      <c r="C83" s="119">
        <v>1118</v>
      </c>
      <c r="D83" s="119">
        <v>1180</v>
      </c>
    </row>
    <row r="84" spans="1:4" ht="15" x14ac:dyDescent="0.25">
      <c r="A84" s="116" t="s">
        <v>134</v>
      </c>
      <c r="B84" s="119">
        <v>4611</v>
      </c>
      <c r="C84" s="119">
        <v>1000</v>
      </c>
      <c r="D84" s="119">
        <v>2330</v>
      </c>
    </row>
    <row r="85" spans="1:4" ht="15" x14ac:dyDescent="0.25">
      <c r="A85" s="116" t="s">
        <v>225</v>
      </c>
      <c r="B85" s="119">
        <v>4612</v>
      </c>
      <c r="C85" s="119">
        <v>2374</v>
      </c>
      <c r="D85" s="119">
        <v>3740</v>
      </c>
    </row>
    <row r="86" spans="1:4" ht="15" x14ac:dyDescent="0.25">
      <c r="A86" s="116" t="s">
        <v>102</v>
      </c>
      <c r="B86" s="117" t="s">
        <v>98</v>
      </c>
      <c r="C86" s="118" t="s">
        <v>103</v>
      </c>
      <c r="D86" s="119">
        <v>4180</v>
      </c>
    </row>
    <row r="87" spans="1:4" ht="15" x14ac:dyDescent="0.25">
      <c r="A87" s="116" t="s">
        <v>104</v>
      </c>
      <c r="B87" s="117" t="s">
        <v>98</v>
      </c>
      <c r="C87" s="118" t="s">
        <v>103</v>
      </c>
      <c r="D87" s="119">
        <v>4280</v>
      </c>
    </row>
    <row r="88" spans="1:4" ht="15" x14ac:dyDescent="0.25">
      <c r="A88" s="116" t="s">
        <v>208</v>
      </c>
      <c r="B88" s="119">
        <v>4611</v>
      </c>
      <c r="C88" s="119">
        <v>1411</v>
      </c>
      <c r="D88" s="119">
        <v>4110</v>
      </c>
    </row>
    <row r="89" spans="1:4" ht="15" x14ac:dyDescent="0.25">
      <c r="A89" s="116" t="s">
        <v>166</v>
      </c>
      <c r="B89" s="119">
        <v>4611</v>
      </c>
      <c r="C89" s="119">
        <v>1000</v>
      </c>
      <c r="D89" s="119">
        <v>8670</v>
      </c>
    </row>
    <row r="90" spans="1:4" ht="15" x14ac:dyDescent="0.25">
      <c r="A90" s="116" t="s">
        <v>129</v>
      </c>
      <c r="B90" s="119">
        <v>4611</v>
      </c>
      <c r="C90" s="119">
        <v>1000</v>
      </c>
      <c r="D90" s="119">
        <v>1990</v>
      </c>
    </row>
    <row r="91" spans="1:4" ht="15" x14ac:dyDescent="0.25">
      <c r="A91" s="116" t="s">
        <v>132</v>
      </c>
      <c r="B91" s="119">
        <v>4611</v>
      </c>
      <c r="C91" s="119">
        <v>1000</v>
      </c>
      <c r="D91" s="119">
        <v>2090</v>
      </c>
    </row>
    <row r="92" spans="1:4" ht="15" x14ac:dyDescent="0.25">
      <c r="A92" s="116" t="s">
        <v>170</v>
      </c>
      <c r="B92" s="119">
        <v>4611</v>
      </c>
      <c r="C92" s="119">
        <v>1104</v>
      </c>
      <c r="D92" s="119">
        <v>1040</v>
      </c>
    </row>
    <row r="93" spans="1:4" ht="15" x14ac:dyDescent="0.25">
      <c r="A93" s="116" t="s">
        <v>171</v>
      </c>
      <c r="B93" s="119">
        <v>4611</v>
      </c>
      <c r="C93" s="119">
        <v>1112</v>
      </c>
      <c r="D93" s="119">
        <v>1120</v>
      </c>
    </row>
    <row r="94" spans="1:4" ht="15" x14ac:dyDescent="0.25">
      <c r="A94" s="116" t="s">
        <v>173</v>
      </c>
      <c r="B94" s="119">
        <v>4611</v>
      </c>
      <c r="C94" s="119">
        <v>1114</v>
      </c>
      <c r="D94" s="119">
        <v>1140</v>
      </c>
    </row>
    <row r="95" spans="1:4" ht="15" x14ac:dyDescent="0.25">
      <c r="A95" s="116" t="s">
        <v>162</v>
      </c>
      <c r="B95" s="119">
        <v>4611</v>
      </c>
      <c r="C95" s="119">
        <v>1000</v>
      </c>
      <c r="D95" s="119">
        <v>8350</v>
      </c>
    </row>
    <row r="96" spans="1:4" ht="15" x14ac:dyDescent="0.25">
      <c r="A96" s="116" t="s">
        <v>154</v>
      </c>
      <c r="B96" s="119">
        <v>4611</v>
      </c>
      <c r="C96" s="119">
        <v>1000</v>
      </c>
      <c r="D96" s="119">
        <v>6025</v>
      </c>
    </row>
    <row r="97" spans="1:4" ht="15" x14ac:dyDescent="0.25">
      <c r="A97" s="116" t="s">
        <v>153</v>
      </c>
      <c r="B97" s="119">
        <v>4611</v>
      </c>
      <c r="C97" s="119">
        <v>1000</v>
      </c>
      <c r="D97" s="119">
        <v>5804</v>
      </c>
    </row>
    <row r="98" spans="1:4" ht="15" x14ac:dyDescent="0.25">
      <c r="A98" s="116" t="s">
        <v>186</v>
      </c>
      <c r="B98" s="119">
        <v>4611</v>
      </c>
      <c r="C98" s="119">
        <v>1143</v>
      </c>
      <c r="D98" s="119">
        <v>1430</v>
      </c>
    </row>
    <row r="99" spans="1:4" ht="15" x14ac:dyDescent="0.25">
      <c r="A99" s="116" t="s">
        <v>187</v>
      </c>
      <c r="B99" s="119">
        <v>4611</v>
      </c>
      <c r="C99" s="119">
        <v>1144</v>
      </c>
      <c r="D99" s="119">
        <v>1430</v>
      </c>
    </row>
    <row r="100" spans="1:4" ht="15" x14ac:dyDescent="0.25">
      <c r="A100" s="116" t="s">
        <v>188</v>
      </c>
      <c r="B100" s="119">
        <v>4611</v>
      </c>
      <c r="C100" s="119">
        <v>1145</v>
      </c>
      <c r="D100" s="119">
        <v>1430</v>
      </c>
    </row>
    <row r="101" spans="1:4" ht="15" x14ac:dyDescent="0.25">
      <c r="A101" s="116" t="s">
        <v>116</v>
      </c>
      <c r="B101" s="119">
        <v>4611</v>
      </c>
      <c r="C101" s="119">
        <v>1000</v>
      </c>
      <c r="D101" s="119">
        <v>1430</v>
      </c>
    </row>
    <row r="102" spans="1:4" ht="15" x14ac:dyDescent="0.25">
      <c r="A102" s="116" t="s">
        <v>167</v>
      </c>
      <c r="B102" s="119">
        <v>4611</v>
      </c>
      <c r="C102" s="119">
        <v>1000</v>
      </c>
      <c r="D102" s="119">
        <v>8690</v>
      </c>
    </row>
    <row r="103" spans="1:4" ht="15" x14ac:dyDescent="0.25">
      <c r="A103" s="116" t="s">
        <v>167</v>
      </c>
      <c r="B103" s="119">
        <v>4611</v>
      </c>
      <c r="C103" s="119">
        <v>1861</v>
      </c>
      <c r="D103" s="119">
        <v>8690</v>
      </c>
    </row>
    <row r="104" spans="1:4" ht="15" x14ac:dyDescent="0.25">
      <c r="A104" s="116" t="s">
        <v>181</v>
      </c>
      <c r="B104" s="119">
        <v>4611</v>
      </c>
      <c r="C104" s="119">
        <v>1125</v>
      </c>
      <c r="D104" s="119">
        <v>1250</v>
      </c>
    </row>
    <row r="105" spans="1:4" ht="15" x14ac:dyDescent="0.25">
      <c r="A105" s="116" t="s">
        <v>119</v>
      </c>
      <c r="B105" s="119">
        <v>4611</v>
      </c>
      <c r="C105" s="119">
        <v>1000</v>
      </c>
      <c r="D105" s="119">
        <v>1460</v>
      </c>
    </row>
    <row r="106" spans="1:4" ht="15" x14ac:dyDescent="0.25">
      <c r="A106" s="116" t="s">
        <v>127</v>
      </c>
      <c r="B106" s="119">
        <v>4611</v>
      </c>
      <c r="C106" s="119">
        <v>1000</v>
      </c>
      <c r="D106" s="119">
        <v>1690</v>
      </c>
    </row>
    <row r="107" spans="1:4" ht="15" x14ac:dyDescent="0.25">
      <c r="A107" s="116" t="s">
        <v>145</v>
      </c>
      <c r="B107" s="119">
        <v>4611</v>
      </c>
      <c r="C107" s="119">
        <v>1000</v>
      </c>
      <c r="D107" s="119">
        <v>5030</v>
      </c>
    </row>
    <row r="108" spans="1:4" ht="15" x14ac:dyDescent="0.25">
      <c r="A108" s="116" t="s">
        <v>141</v>
      </c>
      <c r="B108" s="119">
        <v>4611</v>
      </c>
      <c r="C108" s="119">
        <v>1000</v>
      </c>
      <c r="D108" s="119">
        <v>4010</v>
      </c>
    </row>
    <row r="109" spans="1:4" ht="15" x14ac:dyDescent="0.25">
      <c r="A109" s="116" t="s">
        <v>192</v>
      </c>
      <c r="B109" s="119">
        <v>4611</v>
      </c>
      <c r="C109" s="119">
        <v>1174</v>
      </c>
      <c r="D109" s="119">
        <v>1740</v>
      </c>
    </row>
    <row r="110" spans="1:4" ht="15" x14ac:dyDescent="0.25">
      <c r="A110" s="116" t="s">
        <v>263</v>
      </c>
      <c r="B110" s="119">
        <v>4614</v>
      </c>
      <c r="C110" s="119">
        <v>4450</v>
      </c>
      <c r="D110" s="119">
        <v>3300</v>
      </c>
    </row>
    <row r="111" spans="1:4" ht="15" x14ac:dyDescent="0.25">
      <c r="A111" s="116" t="s">
        <v>202</v>
      </c>
      <c r="B111" s="119">
        <v>4611</v>
      </c>
      <c r="C111" s="119">
        <v>1341</v>
      </c>
      <c r="D111" s="119">
        <v>3410</v>
      </c>
    </row>
    <row r="112" spans="1:4" ht="15" x14ac:dyDescent="0.25">
      <c r="A112" s="116" t="s">
        <v>197</v>
      </c>
      <c r="B112" s="119">
        <v>4611</v>
      </c>
      <c r="C112" s="119">
        <v>1319</v>
      </c>
      <c r="D112" s="119">
        <v>3190</v>
      </c>
    </row>
    <row r="113" spans="1:4" ht="15" x14ac:dyDescent="0.25">
      <c r="A113" s="116" t="s">
        <v>247</v>
      </c>
      <c r="B113" s="119">
        <v>4613</v>
      </c>
      <c r="C113" s="119">
        <v>3826</v>
      </c>
      <c r="D113" s="119">
        <v>8260</v>
      </c>
    </row>
    <row r="114" spans="1:4" ht="15" x14ac:dyDescent="0.25">
      <c r="A114" s="116" t="s">
        <v>163</v>
      </c>
      <c r="B114" s="119">
        <v>4611</v>
      </c>
      <c r="C114" s="119">
        <v>1000</v>
      </c>
      <c r="D114" s="119">
        <v>8401</v>
      </c>
    </row>
    <row r="115" spans="1:4" ht="15" x14ac:dyDescent="0.25">
      <c r="A115" s="116" t="s">
        <v>131</v>
      </c>
      <c r="B115" s="119">
        <v>4611</v>
      </c>
      <c r="C115" s="119">
        <v>1000</v>
      </c>
      <c r="D115" s="119">
        <v>2080</v>
      </c>
    </row>
    <row r="116" spans="1:4" ht="15" x14ac:dyDescent="0.25">
      <c r="A116" s="116" t="s">
        <v>164</v>
      </c>
      <c r="B116" s="119">
        <v>4611</v>
      </c>
      <c r="C116" s="119">
        <v>1000</v>
      </c>
      <c r="D116" s="119">
        <v>8610</v>
      </c>
    </row>
    <row r="117" spans="1:4" ht="15" x14ac:dyDescent="0.25">
      <c r="A117" s="116" t="s">
        <v>219</v>
      </c>
      <c r="B117" s="119">
        <v>4611</v>
      </c>
      <c r="C117" s="119">
        <v>1861</v>
      </c>
      <c r="D117" s="119">
        <v>8610</v>
      </c>
    </row>
    <row r="118" spans="1:4" ht="15" x14ac:dyDescent="0.25">
      <c r="A118" s="116" t="s">
        <v>161</v>
      </c>
      <c r="B118" s="119">
        <v>4611</v>
      </c>
      <c r="C118" s="119">
        <v>1000</v>
      </c>
      <c r="D118" s="119">
        <v>8330</v>
      </c>
    </row>
    <row r="119" spans="1:4" ht="15" x14ac:dyDescent="0.25">
      <c r="A119" s="116" t="s">
        <v>160</v>
      </c>
      <c r="B119" s="119">
        <v>4611</v>
      </c>
      <c r="C119" s="119">
        <v>1000</v>
      </c>
      <c r="D119" s="119">
        <v>8320</v>
      </c>
    </row>
    <row r="120" spans="1:4" ht="15" x14ac:dyDescent="0.25">
      <c r="A120" s="116" t="s">
        <v>159</v>
      </c>
      <c r="B120" s="119">
        <v>4611</v>
      </c>
      <c r="C120" s="119">
        <v>1000</v>
      </c>
      <c r="D120" s="119">
        <v>8310</v>
      </c>
    </row>
    <row r="121" spans="1:4" ht="15" x14ac:dyDescent="0.25">
      <c r="A121" s="116" t="s">
        <v>117</v>
      </c>
      <c r="B121" s="119">
        <v>4611</v>
      </c>
      <c r="C121" s="119">
        <v>1000</v>
      </c>
      <c r="D121" s="119">
        <v>1440</v>
      </c>
    </row>
    <row r="122" spans="1:4" ht="15" x14ac:dyDescent="0.25">
      <c r="A122" s="116" t="s">
        <v>200</v>
      </c>
      <c r="B122" s="119">
        <v>4611</v>
      </c>
      <c r="C122" s="119">
        <v>1333</v>
      </c>
      <c r="D122" s="119">
        <v>3300</v>
      </c>
    </row>
    <row r="123" spans="1:4" ht="15" x14ac:dyDescent="0.25">
      <c r="A123" s="116" t="s">
        <v>122</v>
      </c>
      <c r="B123" s="119">
        <v>4611</v>
      </c>
      <c r="C123" s="119">
        <v>1000</v>
      </c>
      <c r="D123" s="119">
        <v>1520</v>
      </c>
    </row>
    <row r="124" spans="1:4" ht="15" x14ac:dyDescent="0.25">
      <c r="A124" s="116" t="s">
        <v>101</v>
      </c>
      <c r="B124" s="117" t="s">
        <v>98</v>
      </c>
      <c r="C124" s="118" t="s">
        <v>99</v>
      </c>
      <c r="D124" s="119">
        <v>4130</v>
      </c>
    </row>
    <row r="125" spans="1:4" ht="15" x14ac:dyDescent="0.25">
      <c r="A125" s="116" t="s">
        <v>101</v>
      </c>
      <c r="B125" s="119">
        <v>4611</v>
      </c>
      <c r="C125" s="119">
        <v>1401</v>
      </c>
      <c r="D125" s="119">
        <v>4010</v>
      </c>
    </row>
    <row r="126" spans="1:4" ht="15" x14ac:dyDescent="0.25">
      <c r="A126" s="116" t="s">
        <v>212</v>
      </c>
      <c r="B126" s="119">
        <v>4611</v>
      </c>
      <c r="C126" s="119">
        <v>1551</v>
      </c>
      <c r="D126" s="119">
        <v>5510</v>
      </c>
    </row>
    <row r="127" spans="1:4" ht="15" x14ac:dyDescent="0.25">
      <c r="A127" s="116" t="s">
        <v>201</v>
      </c>
      <c r="B127" s="119">
        <v>4611</v>
      </c>
      <c r="C127" s="119">
        <v>1334</v>
      </c>
      <c r="D127" s="119">
        <v>3300</v>
      </c>
    </row>
    <row r="128" spans="1:4" ht="15" x14ac:dyDescent="0.25">
      <c r="A128" s="116" t="s">
        <v>251</v>
      </c>
      <c r="B128" s="119">
        <v>4614</v>
      </c>
      <c r="C128" s="119">
        <v>4182</v>
      </c>
      <c r="D128" s="119">
        <v>3180</v>
      </c>
    </row>
    <row r="129" spans="1:4" ht="15" x14ac:dyDescent="0.25">
      <c r="A129" s="116" t="s">
        <v>150</v>
      </c>
      <c r="B129" s="119">
        <v>4611</v>
      </c>
      <c r="C129" s="119">
        <v>1000</v>
      </c>
      <c r="D129" s="119">
        <v>5627</v>
      </c>
    </row>
    <row r="130" spans="1:4" ht="15" x14ac:dyDescent="0.25">
      <c r="A130" s="116" t="s">
        <v>255</v>
      </c>
      <c r="B130" s="119">
        <v>4614</v>
      </c>
      <c r="C130" s="119">
        <v>4201</v>
      </c>
      <c r="D130" s="119">
        <v>5621</v>
      </c>
    </row>
    <row r="131" spans="1:4" ht="15" x14ac:dyDescent="0.25">
      <c r="A131" s="116" t="s">
        <v>207</v>
      </c>
      <c r="B131" s="119">
        <v>4611</v>
      </c>
      <c r="C131" s="119">
        <v>1409</v>
      </c>
      <c r="D131" s="119">
        <v>5010</v>
      </c>
    </row>
    <row r="132" spans="1:4" ht="15" x14ac:dyDescent="0.25">
      <c r="A132" s="116" t="s">
        <v>205</v>
      </c>
      <c r="B132" s="119">
        <v>4611</v>
      </c>
      <c r="C132" s="119">
        <v>1362</v>
      </c>
      <c r="D132" s="119">
        <v>3620</v>
      </c>
    </row>
    <row r="133" spans="1:4" ht="15" x14ac:dyDescent="0.25">
      <c r="A133" s="116" t="s">
        <v>107</v>
      </c>
      <c r="B133" s="119">
        <v>4611</v>
      </c>
      <c r="C133" s="119">
        <v>1000</v>
      </c>
      <c r="D133" s="119">
        <v>1070</v>
      </c>
    </row>
    <row r="134" spans="1:4" ht="15" x14ac:dyDescent="0.25">
      <c r="A134" s="116" t="s">
        <v>172</v>
      </c>
      <c r="B134" s="119">
        <v>4611</v>
      </c>
      <c r="C134" s="119">
        <v>1113</v>
      </c>
      <c r="D134" s="119">
        <v>1130</v>
      </c>
    </row>
    <row r="135" spans="1:4" ht="15" x14ac:dyDescent="0.25">
      <c r="A135" s="116" t="s">
        <v>216</v>
      </c>
      <c r="B135" s="119">
        <v>4613</v>
      </c>
      <c r="C135" s="119">
        <v>1730</v>
      </c>
      <c r="D135" s="119">
        <v>7300</v>
      </c>
    </row>
    <row r="136" spans="1:4" ht="15" x14ac:dyDescent="0.25">
      <c r="A136" s="116" t="s">
        <v>151</v>
      </c>
      <c r="B136" s="119">
        <v>4611</v>
      </c>
      <c r="C136" s="119">
        <v>1000</v>
      </c>
      <c r="D136" s="119">
        <v>5801</v>
      </c>
    </row>
    <row r="137" spans="1:4" ht="15" x14ac:dyDescent="0.25">
      <c r="A137" s="116" t="s">
        <v>185</v>
      </c>
      <c r="B137" s="119">
        <v>4611</v>
      </c>
      <c r="C137" s="119">
        <v>1140</v>
      </c>
      <c r="D137" s="119">
        <v>1400</v>
      </c>
    </row>
    <row r="138" spans="1:4" ht="15" x14ac:dyDescent="0.25">
      <c r="A138" s="116" t="s">
        <v>252</v>
      </c>
      <c r="B138" s="119">
        <v>4614</v>
      </c>
      <c r="C138" s="119">
        <v>4183</v>
      </c>
      <c r="D138" s="119">
        <v>3180</v>
      </c>
    </row>
    <row r="139" spans="1:4" ht="15" x14ac:dyDescent="0.25">
      <c r="A139" s="116" t="s">
        <v>229</v>
      </c>
      <c r="B139" s="119">
        <v>4612</v>
      </c>
      <c r="C139" s="119">
        <v>2562</v>
      </c>
      <c r="D139" s="119">
        <v>5620</v>
      </c>
    </row>
    <row r="140" spans="1:4" ht="15" x14ac:dyDescent="0.25">
      <c r="A140" s="116" t="s">
        <v>206</v>
      </c>
      <c r="B140" s="119">
        <v>4611</v>
      </c>
      <c r="C140" s="119">
        <v>1363</v>
      </c>
      <c r="D140" s="119">
        <v>3630</v>
      </c>
    </row>
    <row r="141" spans="1:4" ht="15" x14ac:dyDescent="0.25">
      <c r="A141" s="116" t="s">
        <v>256</v>
      </c>
      <c r="B141" s="119">
        <v>4614</v>
      </c>
      <c r="C141" s="119">
        <v>4302</v>
      </c>
      <c r="D141" s="119">
        <v>3300</v>
      </c>
    </row>
    <row r="142" spans="1:4" ht="15" x14ac:dyDescent="0.25">
      <c r="A142" s="116" t="s">
        <v>126</v>
      </c>
      <c r="B142" s="119">
        <v>4611</v>
      </c>
      <c r="C142" s="119">
        <v>1000</v>
      </c>
      <c r="D142" s="119">
        <v>1660</v>
      </c>
    </row>
    <row r="143" spans="1:4" ht="15" x14ac:dyDescent="0.25">
      <c r="A143" s="116" t="s">
        <v>236</v>
      </c>
      <c r="B143" s="119">
        <v>4612</v>
      </c>
      <c r="C143" s="119">
        <v>2800</v>
      </c>
      <c r="D143" s="119">
        <v>4860</v>
      </c>
    </row>
    <row r="144" spans="1:4" ht="15" x14ac:dyDescent="0.25">
      <c r="A144" s="116" t="s">
        <v>146</v>
      </c>
      <c r="B144" s="119">
        <v>4611</v>
      </c>
      <c r="C144" s="119">
        <v>1000</v>
      </c>
      <c r="D144" s="119">
        <v>5050</v>
      </c>
    </row>
    <row r="145" spans="1:4" ht="15" x14ac:dyDescent="0.25">
      <c r="A145" s="116" t="s">
        <v>148</v>
      </c>
      <c r="B145" s="119">
        <v>4611</v>
      </c>
      <c r="C145" s="119">
        <v>1000</v>
      </c>
      <c r="D145" s="119">
        <v>5210</v>
      </c>
    </row>
    <row r="146" spans="1:4" ht="15" x14ac:dyDescent="0.25">
      <c r="A146" s="116" t="s">
        <v>97</v>
      </c>
      <c r="B146" s="117" t="s">
        <v>98</v>
      </c>
      <c r="C146" s="118" t="s">
        <v>99</v>
      </c>
      <c r="D146" s="119">
        <v>1000</v>
      </c>
    </row>
    <row r="147" spans="1:4" ht="15" x14ac:dyDescent="0.25">
      <c r="A147" s="116" t="s">
        <v>268</v>
      </c>
      <c r="B147" s="119">
        <v>4614</v>
      </c>
      <c r="C147" s="119">
        <v>4790</v>
      </c>
      <c r="D147" s="119">
        <v>1790</v>
      </c>
    </row>
    <row r="148" spans="1:4" ht="15" x14ac:dyDescent="0.25">
      <c r="A148" s="116" t="s">
        <v>249</v>
      </c>
      <c r="B148" s="119">
        <v>4614</v>
      </c>
      <c r="C148" s="119">
        <v>4180</v>
      </c>
      <c r="D148" s="119">
        <v>3180</v>
      </c>
    </row>
    <row r="149" spans="1:4" ht="15" x14ac:dyDescent="0.25">
      <c r="A149" s="116" t="s">
        <v>143</v>
      </c>
      <c r="B149" s="119">
        <v>4611</v>
      </c>
      <c r="C149" s="119">
        <v>1000</v>
      </c>
      <c r="D149" s="119">
        <v>4035</v>
      </c>
    </row>
    <row r="150" spans="1:4" ht="15" x14ac:dyDescent="0.25">
      <c r="A150" s="116" t="s">
        <v>136</v>
      </c>
      <c r="B150" s="119">
        <v>4611</v>
      </c>
      <c r="C150" s="119">
        <v>1000</v>
      </c>
      <c r="D150" s="119">
        <v>3100</v>
      </c>
    </row>
    <row r="151" spans="1:4" ht="15" x14ac:dyDescent="0.25">
      <c r="A151" s="116" t="s">
        <v>274</v>
      </c>
      <c r="B151" s="119">
        <v>8775</v>
      </c>
      <c r="C151" s="119">
        <v>5834</v>
      </c>
      <c r="D151" s="119">
        <v>1779</v>
      </c>
    </row>
    <row r="152" spans="1:4" ht="15" x14ac:dyDescent="0.25">
      <c r="A152" s="116" t="s">
        <v>221</v>
      </c>
      <c r="B152" s="119">
        <v>4612</v>
      </c>
      <c r="C152" s="119">
        <v>2361</v>
      </c>
      <c r="D152" s="119">
        <v>3610</v>
      </c>
    </row>
    <row r="153" spans="1:4" ht="15" x14ac:dyDescent="0.25">
      <c r="A153" s="116" t="s">
        <v>224</v>
      </c>
      <c r="B153" s="119">
        <v>4612</v>
      </c>
      <c r="C153" s="119">
        <v>2373</v>
      </c>
      <c r="D153" s="119">
        <v>3730</v>
      </c>
    </row>
    <row r="154" spans="1:4" ht="15" x14ac:dyDescent="0.25">
      <c r="A154" s="116" t="s">
        <v>175</v>
      </c>
      <c r="B154" s="119">
        <v>4611</v>
      </c>
      <c r="C154" s="119">
        <v>1117</v>
      </c>
      <c r="D154" s="119">
        <v>1170</v>
      </c>
    </row>
    <row r="155" spans="1:4" ht="15" x14ac:dyDescent="0.25">
      <c r="A155" s="116" t="s">
        <v>265</v>
      </c>
      <c r="B155" s="119">
        <v>4614</v>
      </c>
      <c r="C155" s="119">
        <v>4622</v>
      </c>
      <c r="D155" s="119">
        <v>1620</v>
      </c>
    </row>
    <row r="156" spans="1:4" ht="15" x14ac:dyDescent="0.25">
      <c r="A156" s="116" t="s">
        <v>211</v>
      </c>
      <c r="B156" s="119">
        <v>4611</v>
      </c>
      <c r="C156" s="119">
        <v>1525</v>
      </c>
      <c r="D156" s="119">
        <v>5250</v>
      </c>
    </row>
    <row r="157" spans="1:4" ht="15" x14ac:dyDescent="0.25">
      <c r="A157" s="116" t="s">
        <v>241</v>
      </c>
      <c r="B157" s="119">
        <v>4612</v>
      </c>
      <c r="C157" s="119">
        <v>2800</v>
      </c>
      <c r="D157" s="119">
        <v>4930</v>
      </c>
    </row>
    <row r="158" spans="1:4" ht="15" x14ac:dyDescent="0.25">
      <c r="A158" s="116" t="s">
        <v>243</v>
      </c>
      <c r="B158" s="119">
        <v>4612</v>
      </c>
      <c r="C158" s="119">
        <v>2800</v>
      </c>
      <c r="D158" s="119">
        <v>4950</v>
      </c>
    </row>
    <row r="159" spans="1:4" ht="15" x14ac:dyDescent="0.25">
      <c r="A159" s="116" t="s">
        <v>198</v>
      </c>
      <c r="B159" s="119">
        <v>4611</v>
      </c>
      <c r="C159" s="119">
        <v>1321</v>
      </c>
      <c r="D159" s="119">
        <v>3210</v>
      </c>
    </row>
    <row r="160" spans="1:4" ht="15" x14ac:dyDescent="0.25">
      <c r="A160" s="116" t="s">
        <v>266</v>
      </c>
      <c r="B160" s="119">
        <v>4614</v>
      </c>
      <c r="C160" s="119">
        <v>4641</v>
      </c>
      <c r="D160" s="119">
        <v>1641</v>
      </c>
    </row>
    <row r="161" spans="1:4" ht="15" x14ac:dyDescent="0.25">
      <c r="A161" s="116" t="s">
        <v>267</v>
      </c>
      <c r="B161" s="119">
        <v>4614</v>
      </c>
      <c r="C161" s="119">
        <v>4674</v>
      </c>
      <c r="D161" s="119">
        <v>1661</v>
      </c>
    </row>
    <row r="162" spans="1:4" ht="15" x14ac:dyDescent="0.25">
      <c r="A162" s="116" t="s">
        <v>149</v>
      </c>
      <c r="B162" s="119">
        <v>4611</v>
      </c>
      <c r="C162" s="119">
        <v>1000</v>
      </c>
      <c r="D162" s="119">
        <v>5280</v>
      </c>
    </row>
    <row r="163" spans="1:4" ht="15" x14ac:dyDescent="0.25">
      <c r="A163" s="116" t="s">
        <v>244</v>
      </c>
      <c r="B163" s="119">
        <v>4612</v>
      </c>
      <c r="C163" s="119">
        <v>2800</v>
      </c>
      <c r="D163" s="119">
        <v>4985</v>
      </c>
    </row>
    <row r="164" spans="1:4" ht="15" x14ac:dyDescent="0.25">
      <c r="A164" s="116" t="s">
        <v>226</v>
      </c>
      <c r="B164" s="119">
        <v>4612</v>
      </c>
      <c r="C164" s="119">
        <v>2375</v>
      </c>
      <c r="D164" s="119">
        <v>3750</v>
      </c>
    </row>
    <row r="165" spans="1:4" ht="15" x14ac:dyDescent="0.25">
      <c r="A165" s="116" t="s">
        <v>253</v>
      </c>
      <c r="B165" s="119">
        <v>4614</v>
      </c>
      <c r="C165" s="119">
        <v>4184</v>
      </c>
      <c r="D165" s="119">
        <v>3180</v>
      </c>
    </row>
    <row r="166" spans="1:4" ht="15" x14ac:dyDescent="0.25">
      <c r="A166" s="116" t="s">
        <v>130</v>
      </c>
      <c r="B166" s="119">
        <v>4611</v>
      </c>
      <c r="C166" s="119">
        <v>1000</v>
      </c>
      <c r="D166" s="119">
        <v>2010</v>
      </c>
    </row>
    <row r="167" spans="1:4" ht="15" x14ac:dyDescent="0.25">
      <c r="A167" s="116" t="s">
        <v>130</v>
      </c>
      <c r="B167" s="119">
        <v>4611</v>
      </c>
      <c r="C167" s="119">
        <v>1000</v>
      </c>
      <c r="D167" s="119">
        <v>6010</v>
      </c>
    </row>
    <row r="168" spans="1:4" ht="15" x14ac:dyDescent="0.25">
      <c r="A168" s="116" t="s">
        <v>275</v>
      </c>
      <c r="B168" s="119">
        <v>8775</v>
      </c>
      <c r="C168" s="119">
        <v>5874</v>
      </c>
      <c r="D168" s="119">
        <v>1791</v>
      </c>
    </row>
    <row r="169" spans="1:4" ht="15" x14ac:dyDescent="0.25">
      <c r="A169" s="116" t="s">
        <v>168</v>
      </c>
      <c r="B169" s="119">
        <v>4611</v>
      </c>
      <c r="C169" s="119">
        <v>1000</v>
      </c>
      <c r="D169" s="119">
        <v>8720</v>
      </c>
    </row>
    <row r="170" spans="1:4" ht="15" x14ac:dyDescent="0.25">
      <c r="A170" s="116" t="s">
        <v>157</v>
      </c>
      <c r="B170" s="119">
        <v>4611</v>
      </c>
      <c r="C170" s="119">
        <v>1000</v>
      </c>
      <c r="D170" s="119">
        <v>7170</v>
      </c>
    </row>
    <row r="171" spans="1:4" ht="15" x14ac:dyDescent="0.25">
      <c r="A171" s="116" t="s">
        <v>220</v>
      </c>
      <c r="B171" s="119">
        <v>4611</v>
      </c>
      <c r="C171" s="119">
        <v>1861</v>
      </c>
      <c r="D171" s="119">
        <v>8720</v>
      </c>
    </row>
    <row r="172" spans="1:4" ht="15" x14ac:dyDescent="0.25">
      <c r="A172" s="116" t="s">
        <v>269</v>
      </c>
      <c r="B172" s="119">
        <v>8775</v>
      </c>
      <c r="C172" s="119">
        <v>5111</v>
      </c>
      <c r="D172" s="119">
        <v>1110</v>
      </c>
    </row>
    <row r="173" spans="1:4" ht="15" x14ac:dyDescent="0.25">
      <c r="A173" s="116" t="s">
        <v>240</v>
      </c>
      <c r="B173" s="119">
        <v>4612</v>
      </c>
      <c r="C173" s="119">
        <v>2800</v>
      </c>
      <c r="D173" s="119">
        <v>4920</v>
      </c>
    </row>
    <row r="174" spans="1:4" ht="15" x14ac:dyDescent="0.25">
      <c r="A174" s="116" t="s">
        <v>144</v>
      </c>
      <c r="B174" s="119">
        <v>4611</v>
      </c>
      <c r="C174" s="119">
        <v>1000</v>
      </c>
      <c r="D174" s="119">
        <v>5010</v>
      </c>
    </row>
    <row r="175" spans="1:4" ht="15" x14ac:dyDescent="0.25">
      <c r="A175" s="116" t="s">
        <v>135</v>
      </c>
      <c r="B175" s="119">
        <v>4611</v>
      </c>
      <c r="C175" s="119">
        <v>1000</v>
      </c>
      <c r="D175" s="119">
        <v>3010</v>
      </c>
    </row>
    <row r="176" spans="1:4" ht="15" x14ac:dyDescent="0.25">
      <c r="A176" s="116" t="s">
        <v>152</v>
      </c>
      <c r="B176" s="119">
        <v>4611</v>
      </c>
      <c r="C176" s="119">
        <v>1000</v>
      </c>
      <c r="D176" s="119">
        <v>5802</v>
      </c>
    </row>
    <row r="177" spans="1:4" ht="15" x14ac:dyDescent="0.25">
      <c r="A177" s="116" t="s">
        <v>169</v>
      </c>
      <c r="B177" s="119">
        <v>4611</v>
      </c>
      <c r="C177" s="119">
        <v>1000</v>
      </c>
      <c r="D177" s="119">
        <v>8730</v>
      </c>
    </row>
    <row r="178" spans="1:4" ht="15" x14ac:dyDescent="0.25">
      <c r="A178" s="116" t="s">
        <v>169</v>
      </c>
      <c r="B178" s="119">
        <v>4611</v>
      </c>
      <c r="C178" s="119">
        <v>1861</v>
      </c>
      <c r="D178" s="119">
        <v>8730</v>
      </c>
    </row>
    <row r="179" spans="1:4" ht="15" x14ac:dyDescent="0.25">
      <c r="A179" s="116" t="s">
        <v>245</v>
      </c>
      <c r="B179" s="119">
        <v>4612</v>
      </c>
      <c r="C179" s="119">
        <v>2800</v>
      </c>
      <c r="D179" s="119">
        <v>4990</v>
      </c>
    </row>
    <row r="180" spans="1:4" ht="15" x14ac:dyDescent="0.25">
      <c r="A180" s="116" t="s">
        <v>260</v>
      </c>
      <c r="B180" s="119">
        <v>4614</v>
      </c>
      <c r="C180" s="119">
        <v>4316</v>
      </c>
      <c r="D180" s="119">
        <v>3300</v>
      </c>
    </row>
    <row r="181" spans="1:4" ht="15" x14ac:dyDescent="0.25">
      <c r="A181" s="116" t="s">
        <v>133</v>
      </c>
      <c r="B181" s="119">
        <v>4611</v>
      </c>
      <c r="C181" s="119">
        <v>1000</v>
      </c>
      <c r="D181" s="119">
        <v>2100</v>
      </c>
    </row>
    <row r="182" spans="1:4" ht="15" x14ac:dyDescent="0.25">
      <c r="A182" s="116" t="s">
        <v>183</v>
      </c>
      <c r="B182" s="119">
        <v>4611</v>
      </c>
      <c r="C182" s="119">
        <v>1127</v>
      </c>
      <c r="D182" s="119">
        <v>1270</v>
      </c>
    </row>
  </sheetData>
  <sheetProtection sheet="1" objects="1" scenarios="1" selectLockedCells="1" selectUnlockedCells="1"/>
  <sortState ref="A2:D182">
    <sortCondition ref="A2:A1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WVSU PO</vt:lpstr>
      <vt:lpstr>VENDOR</vt:lpstr>
      <vt:lpstr>COA</vt:lpstr>
      <vt:lpstr>'WVSU PO'!Print_Area</vt:lpstr>
      <vt:lpstr>'WVSU PO'!QuickMark</vt:lpstr>
    </vt:vector>
  </TitlesOfParts>
  <Company>West Virginia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jmiller@wvstateu.edu</dc:creator>
  <cp:lastModifiedBy>Miller</cp:lastModifiedBy>
  <cp:lastPrinted>2023-08-11T14:44:05Z</cp:lastPrinted>
  <dcterms:created xsi:type="dcterms:W3CDTF">2006-05-19T19:18:20Z</dcterms:created>
  <dcterms:modified xsi:type="dcterms:W3CDTF">2023-08-21T14:58:22Z</dcterms:modified>
</cp:coreProperties>
</file>